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55" windowWidth="19170" windowHeight="57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<sst xmlns="http://schemas.openxmlformats.org/spreadsheetml/2006/main" count="340" uniqueCount="308">
  <si>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</si>
  <si>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</si>
  <si>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</si>
  <si>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</si>
  <si>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</si>
  <si>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</si>
  <si>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</si>
  <si>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</si>
  <si>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</si>
  <si>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</si>
  <si>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</si>
  <si>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</si>
  <si>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</si>
  <si>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</si>
  <si>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</si>
  <si>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</si>
  <si>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</si>
  <si>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</si>
  <si>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</si>
  <si>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</si>
  <si>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</si>
  <si>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</si>
  <si>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</si>
  <si>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</si>
  <si>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</si>
  <si>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</si>
  <si>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</si>
  <si>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</si>
  <si>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</si>
  <si>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</si>
  <si>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</si>
  <si>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</si>
  <si>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</si>
  <si>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</si>
  <si>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</si>
  <si>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</si>
  <si>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</si>
  <si>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</si>
  <si>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</si>
  <si>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</si>
  <si>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</si>
  <si>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</si>
  <si>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</si>
  <si>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</si>
  <si>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</si>
  <si>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</si>
  <si>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</si>
  <si>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</si>
  <si>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</si>
  <si>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</si>
  <si>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</si>
  <si>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</si>
  <si>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</si>
  <si>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</si>
  <si>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</si>
  <si>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</si>
  <si>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</si>
  <si>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</si>
  <si>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</si>
  <si>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</si>
  <si>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</si>
  <si>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</si>
  <si>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</si>
  <si>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</si>
  <si>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</si>
  <si>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</si>
  <si>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</si>
  <si>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</si>
  <si>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</si>
  <si>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</si>
  <si>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</si>
  <si>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</si>
  <si>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</si>
  <si>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</si>
  <si>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</si>
  <si>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</si>
  <si>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</si>
  <si>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</si>
  <si>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</si>
  <si>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</si>
  <si>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</si>
  <si>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</si>
  <si>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</si>
  <si>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</si>
  <si>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</si>
  <si>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</si>
  <si>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</si>
  <si>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</si>
  <si>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</si>
  <si>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</si>
  <si>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</si>
  <si>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</si>
  <si>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</si>
  <si>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</si>
  <si>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</si>
  <si>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</si>
  <si>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</si>
  <si>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</si>
  <si>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</si>
  <si>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</si>
  <si>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</si>
  <si>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</si>
  <si>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</si>
  <si>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</si>
  <si>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</si>
  <si>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</si>
  <si>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</si>
  <si>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</si>
  <si>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</si>
  <si>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</si>
  <si>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</si>
  <si>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</si>
  <si>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</si>
  <si>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</si>
  <si>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</si>
  <si>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</si>
  <si>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</si>
  <si>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</si>
  <si>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</si>
  <si>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</si>
  <si>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</si>
  <si>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</si>
  <si>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</si>
  <si>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</si>
  <si>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</si>
  <si>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</si>
  <si>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</si>
  <si>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</si>
  <si>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</si>
  <si>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</si>
  <si>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</si>
  <si>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</si>
  <si>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</si>
  <si>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</si>
  <si>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</si>
  <si>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</si>
  <si>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</si>
  <si>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</si>
  <si>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</si>
  <si>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</si>
  <si>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</si>
  <si>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</si>
  <si>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</si>
  <si>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</si>
  <si>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</si>
  <si>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</si>
  <si>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</si>
  <si>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</si>
  <si>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</si>
  <si>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</si>
  <si>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</si>
  <si>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</si>
  <si>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</si>
  <si>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</si>
  <si>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</si>
  <si>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</si>
  <si>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</si>
  <si>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</si>
  <si>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</si>
  <si>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</si>
  <si>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</si>
  <si>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</si>
  <si>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</si>
  <si>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</si>
  <si>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</si>
  <si>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</si>
  <si>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</si>
  <si>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</si>
  <si>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</si>
  <si>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</si>
  <si>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</si>
  <si>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</si>
  <si>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</si>
  <si>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</si>
  <si>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</si>
  <si>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</si>
  <si>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</si>
  <si>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</si>
  <si>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</si>
  <si>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</si>
  <si>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</si>
  <si>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</si>
  <si>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</si>
  <si>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</si>
  <si>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</si>
  <si>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</si>
  <si>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</si>
  <si>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</si>
  <si>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</si>
  <si>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</si>
  <si>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</si>
  <si>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</si>
  <si>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</si>
  <si>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</si>
  <si>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</si>
  <si>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</si>
  <si>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</si>
  <si>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</si>
  <si>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</si>
  <si>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</si>
  <si>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</si>
  <si>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</si>
  <si>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</si>
  <si>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</si>
  <si>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</si>
  <si>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</si>
  <si>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</si>
  <si>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</si>
  <si>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</si>
  <si>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</si>
  <si>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</si>
  <si>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</si>
  <si>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</si>
  <si>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</si>
  <si>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</si>
  <si>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</si>
  <si>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</si>
  <si>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</si>
  <si>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</si>
  <si>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</si>
  <si>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</si>
  <si>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</si>
  <si>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</si>
  <si>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</si>
  <si>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</si>
  <si>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</si>
  <si>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</si>
  <si>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</si>
  <si>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</si>
  <si>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</si>
  <si>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</si>
  <si>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</si>
  <si>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</si>
  <si>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</si>
  <si>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</si>
  <si>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</si>
  <si>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</si>
  <si>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</si>
  <si>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</si>
  <si>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</si>
  <si>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</si>
  <si>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</si>
  <si>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</si>
  <si>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</si>
  <si>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</si>
  <si>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</si>
  <si>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</si>
  <si>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</si>
  <si>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</si>
  <si>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</si>
  <si>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</si>
  <si>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</si>
  <si>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</si>
  <si>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</si>
  <si>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</si>
  <si>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</si>
  <si>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</si>
  <si>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</si>
  <si>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</si>
  <si>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</si>
  <si>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</si>
  <si>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</si>
  <si>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</si>
  <si>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</si>
  <si>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</si>
  <si>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</si>
  <si>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</si>
  <si>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</si>
  <si>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</si>
  <si>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</si>
  <si>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</si>
  <si>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</si>
  <si>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</si>
  <si>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</si>
  <si>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</si>
  <si>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</si>
  <si>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</si>
  <si>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</si>
  <si>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</si>
  <si>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</si>
  <si>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</si>
  <si>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</si>
  <si>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</si>
  <si>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</si>
  <si>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</si>
  <si>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</si>
  <si>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</si>
  <si>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</si>
  <si>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</si>
  <si>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</si>
  <si>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</si>
  <si>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</si>
  <si>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</si>
  <si>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</si>
  <si>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</si>
  <si>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</si>
  <si>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</si>
  <si>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</si>
  <si>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</si>
  <si>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</si>
  <si>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</si>
  <si>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</si>
  <si>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</si>
  <si>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</si>
  <si>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01.01.</t>
  </si>
  <si>
    <t>30.09.2012.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</si>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</sst>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6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7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8" xfId="17" applyFont="1" applyBorder="1" applyProtection="1">
      <alignment/>
      <protection hidden="1"/>
    </xf>
    <xf numFmtId="0" fontId="3" fillId="0" borderId="8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17" applyFont="1" applyBorder="1">
      <alignment/>
      <protection/>
    </xf>
    <xf numFmtId="0" fontId="3" fillId="0" borderId="13" xfId="17" applyFont="1" applyBorder="1">
      <alignment/>
      <protection/>
    </xf>
    <xf numFmtId="0" fontId="3" fillId="0" borderId="14" xfId="17" applyFont="1" applyFill="1" applyBorder="1" applyAlignment="1" applyProtection="1">
      <alignment horizontal="left" vertical="center" wrapText="1"/>
      <protection hidden="1"/>
    </xf>
    <xf numFmtId="0" fontId="3" fillId="0" borderId="6" xfId="17" applyFont="1" applyFill="1" applyBorder="1" applyAlignment="1" applyProtection="1">
      <alignment vertical="center"/>
      <protection hidden="1"/>
    </xf>
    <xf numFmtId="0" fontId="3" fillId="0" borderId="14" xfId="17" applyFont="1" applyBorder="1" applyAlignment="1" applyProtection="1">
      <alignment horizontal="left" vertical="center" wrapText="1"/>
      <protection hidden="1"/>
    </xf>
    <xf numFmtId="0" fontId="3" fillId="0" borderId="6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4" xfId="17" applyFont="1" applyFill="1" applyBorder="1" applyAlignment="1" applyProtection="1">
      <alignment/>
      <protection hidden="1"/>
    </xf>
    <xf numFmtId="0" fontId="3" fillId="0" borderId="14" xfId="17" applyFont="1" applyBorder="1" applyAlignment="1" applyProtection="1">
      <alignment wrapText="1"/>
      <protection hidden="1"/>
    </xf>
    <xf numFmtId="0" fontId="3" fillId="0" borderId="6" xfId="17" applyFont="1" applyBorder="1" applyAlignment="1" applyProtection="1">
      <alignment horizontal="right"/>
      <protection hidden="1"/>
    </xf>
    <xf numFmtId="0" fontId="3" fillId="0" borderId="14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0" fontId="2" fillId="0" borderId="14" xfId="17" applyFont="1" applyFill="1" applyBorder="1" applyAlignment="1" applyProtection="1">
      <alignment horizontal="right" vertical="center"/>
      <protection hidden="1" locked="0"/>
    </xf>
    <xf numFmtId="0" fontId="3" fillId="0" borderId="14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4" xfId="17" applyFont="1" applyBorder="1" applyAlignment="1" applyProtection="1">
      <alignment horizontal="left" vertical="top" wrapText="1"/>
      <protection hidden="1"/>
    </xf>
    <xf numFmtId="0" fontId="3" fillId="0" borderId="6" xfId="17" applyFont="1" applyBorder="1">
      <alignment/>
      <protection/>
    </xf>
    <xf numFmtId="0" fontId="3" fillId="0" borderId="14" xfId="17" applyFont="1" applyBorder="1" applyAlignment="1" applyProtection="1">
      <alignment horizontal="left" vertical="top" indent="2"/>
      <protection hidden="1"/>
    </xf>
    <xf numFmtId="0" fontId="3" fillId="0" borderId="14" xfId="17" applyFont="1" applyBorder="1" applyAlignment="1" applyProtection="1">
      <alignment horizontal="left" vertical="top" wrapText="1" indent="2"/>
      <protection hidden="1"/>
    </xf>
    <xf numFmtId="0" fontId="3" fillId="0" borderId="6" xfId="17" applyFont="1" applyBorder="1" applyAlignment="1" applyProtection="1">
      <alignment horizontal="right" vertical="top"/>
      <protection hidden="1"/>
    </xf>
    <xf numFmtId="49" fontId="2" fillId="0" borderId="14" xfId="17" applyNumberFormat="1" applyFont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left" vertical="top"/>
      <protection hidden="1"/>
    </xf>
    <xf numFmtId="0" fontId="3" fillId="0" borderId="14" xfId="17" applyFont="1" applyBorder="1" applyAlignment="1" applyProtection="1">
      <alignment horizontal="left"/>
      <protection hidden="1"/>
    </xf>
    <xf numFmtId="0" fontId="3" fillId="0" borderId="13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left"/>
      <protection hidden="1"/>
    </xf>
    <xf numFmtId="0" fontId="3" fillId="0" borderId="14" xfId="17" applyFont="1" applyFill="1" applyBorder="1" applyAlignment="1" applyProtection="1">
      <alignment vertical="center"/>
      <protection hidden="1"/>
    </xf>
    <xf numFmtId="0" fontId="13" fillId="0" borderId="14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2" fillId="0" borderId="6" xfId="17" applyFont="1" applyBorder="1" applyAlignment="1" applyProtection="1">
      <alignment vertical="center"/>
      <protection hidden="1"/>
    </xf>
    <xf numFmtId="0" fontId="3" fillId="0" borderId="16" xfId="17" applyFont="1" applyBorder="1" applyProtection="1">
      <alignment/>
      <protection hidden="1"/>
    </xf>
    <xf numFmtId="0" fontId="3" fillId="0" borderId="17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Protection="1">
      <alignment/>
      <protection hidden="1"/>
    </xf>
    <xf numFmtId="0" fontId="3" fillId="0" borderId="19" xfId="17" applyFont="1" applyFill="1" applyBorder="1" applyProtection="1">
      <alignment/>
      <protection hidden="1"/>
    </xf>
    <xf numFmtId="1" fontId="2" fillId="0" borderId="1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17" applyFont="1" applyFill="1" applyBorder="1" applyAlignment="1" applyProtection="1">
      <alignment horizontal="center" vertical="center"/>
      <protection hidden="1" locked="0"/>
    </xf>
    <xf numFmtId="49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2" fillId="0" borderId="6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14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6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19" xfId="17" applyFont="1" applyFill="1" applyBorder="1" applyAlignment="1" applyProtection="1">
      <alignment/>
      <protection hidden="1" locked="0"/>
    </xf>
    <xf numFmtId="0" fontId="3" fillId="0" borderId="18" xfId="17" applyFont="1" applyFill="1" applyBorder="1" applyAlignment="1">
      <alignment horizontal="left"/>
      <protection/>
    </xf>
    <xf numFmtId="0" fontId="3" fillId="0" borderId="19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16" applyFill="1" applyBorder="1" applyAlignment="1" applyProtection="1">
      <alignment/>
      <protection hidden="1" locked="0"/>
    </xf>
    <xf numFmtId="0" fontId="2" fillId="0" borderId="18" xfId="17" applyFont="1" applyFill="1" applyBorder="1" applyAlignment="1" applyProtection="1">
      <alignment/>
      <protection hidden="1" locked="0"/>
    </xf>
    <xf numFmtId="0" fontId="2" fillId="0" borderId="17" xfId="17" applyFont="1" applyFill="1" applyBorder="1" applyAlignment="1" applyProtection="1">
      <alignment horizontal="left" vertical="center"/>
      <protection hidden="1" locked="0"/>
    </xf>
    <xf numFmtId="0" fontId="3" fillId="0" borderId="18" xfId="17" applyFont="1" applyFill="1" applyBorder="1" applyAlignment="1">
      <alignment horizontal="left" vertical="center"/>
      <protection/>
    </xf>
    <xf numFmtId="0" fontId="3" fillId="0" borderId="19" xfId="17" applyFont="1" applyFill="1" applyBorder="1" applyAlignment="1">
      <alignment horizontal="left" vertical="center"/>
      <protection/>
    </xf>
    <xf numFmtId="1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49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6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4" xfId="17" applyFont="1" applyFill="1" applyBorder="1" applyAlignment="1" applyProtection="1">
      <alignment horizontal="left" vertical="center" wrapText="1"/>
      <protection hidden="1"/>
    </xf>
    <xf numFmtId="0" fontId="11" fillId="0" borderId="6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4" xfId="17" applyFont="1" applyBorder="1" applyAlignment="1" applyProtection="1">
      <alignment horizontal="center" vertical="center" wrapText="1"/>
      <protection hidden="1"/>
    </xf>
    <xf numFmtId="0" fontId="3" fillId="0" borderId="6" xfId="17" applyFont="1" applyBorder="1" applyAlignment="1" applyProtection="1">
      <alignment horizontal="right" vertical="center"/>
      <protection hidden="1"/>
    </xf>
    <xf numFmtId="0" fontId="3" fillId="0" borderId="14" xfId="17" applyFont="1" applyBorder="1" applyAlignment="1" applyProtection="1">
      <alignment horizontal="right"/>
      <protection hidden="1"/>
    </xf>
    <xf numFmtId="0" fontId="1" fillId="0" borderId="6" xfId="17" applyFont="1" applyBorder="1" applyAlignment="1" applyProtection="1">
      <alignment horizontal="right" vertical="center" wrapText="1"/>
      <protection hidden="1"/>
    </xf>
    <xf numFmtId="0" fontId="1" fillId="0" borderId="14" xfId="17" applyFont="1" applyBorder="1" applyAlignment="1" applyProtection="1">
      <alignment horizontal="right" wrapText="1"/>
      <protection hidden="1"/>
    </xf>
    <xf numFmtId="0" fontId="2" fillId="0" borderId="17" xfId="17" applyFont="1" applyFill="1" applyBorder="1" applyAlignment="1" applyProtection="1">
      <alignment horizontal="right" vertical="center"/>
      <protection hidden="1" locked="0"/>
    </xf>
    <xf numFmtId="0" fontId="3" fillId="0" borderId="18" xfId="17" applyFont="1" applyFill="1" applyBorder="1" applyAlignment="1">
      <alignment/>
      <protection/>
    </xf>
    <xf numFmtId="0" fontId="3" fillId="0" borderId="19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4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center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49" fontId="2" fillId="0" borderId="17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0" xfId="17" applyFont="1" applyBorder="1" applyAlignment="1">
      <alignment/>
      <protection/>
    </xf>
    <xf numFmtId="0" fontId="10" fillId="0" borderId="7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1" xfId="17" applyFont="1" applyBorder="1" applyAlignment="1" applyProtection="1">
      <alignment horizontal="center" vertical="top"/>
      <protection hidden="1"/>
    </xf>
    <xf numFmtId="0" fontId="3" fillId="0" borderId="21" xfId="17" applyFont="1" applyBorder="1" applyAlignment="1">
      <alignment horizontal="center"/>
      <protection/>
    </xf>
    <xf numFmtId="0" fontId="3" fillId="0" borderId="22" xfId="17" applyFont="1" applyBorder="1" applyAlignment="1">
      <alignment/>
      <protection/>
    </xf>
    <xf numFmtId="0" fontId="3" fillId="0" borderId="18" xfId="17" applyFont="1" applyFill="1" applyBorder="1" applyAlignment="1" applyProtection="1">
      <alignment horizontal="center" vertical="top"/>
      <protection hidden="1"/>
    </xf>
    <xf numFmtId="0" fontId="3" fillId="0" borderId="18" xfId="17" applyFont="1" applyFill="1" applyBorder="1" applyAlignment="1" applyProtection="1">
      <alignment horizontal="center"/>
      <protection hidden="1"/>
    </xf>
    <xf numFmtId="49" fontId="4" fillId="0" borderId="17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3" fontId="2" fillId="0" borderId="10" xfId="17" applyNumberFormat="1" applyFont="1" applyFill="1" applyBorder="1" applyAlignment="1" applyProtection="1">
      <alignment horizontal="right" vertical="center"/>
      <protection hidden="1" locked="0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1" t="s">
        <v>214</v>
      </c>
      <c r="B1" s="172"/>
      <c r="C1" s="172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47" t="s">
        <v>215</v>
      </c>
      <c r="B2" s="148"/>
      <c r="C2" s="148"/>
      <c r="D2" s="149"/>
      <c r="E2" s="122" t="s">
        <v>304</v>
      </c>
      <c r="F2" s="11"/>
      <c r="G2" s="12" t="s">
        <v>216</v>
      </c>
      <c r="H2" s="122" t="s">
        <v>305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.75">
      <c r="A4" s="150" t="s">
        <v>282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9"/>
      <c r="K5" s="9"/>
      <c r="L5" s="9"/>
    </row>
    <row r="6" spans="1:12" ht="12.75">
      <c r="A6" s="153" t="s">
        <v>217</v>
      </c>
      <c r="B6" s="154"/>
      <c r="C6" s="145" t="s">
        <v>286</v>
      </c>
      <c r="D6" s="146"/>
      <c r="E6" s="29"/>
      <c r="F6" s="29"/>
      <c r="G6" s="29"/>
      <c r="H6" s="29"/>
      <c r="I6" s="87"/>
      <c r="J6" s="9"/>
      <c r="K6" s="9"/>
      <c r="L6" s="9"/>
    </row>
    <row r="7" spans="1:12" ht="12.75">
      <c r="A7" s="88"/>
      <c r="B7" s="22"/>
      <c r="C7" s="15"/>
      <c r="D7" s="15"/>
      <c r="E7" s="29"/>
      <c r="F7" s="29"/>
      <c r="G7" s="29"/>
      <c r="H7" s="29"/>
      <c r="I7" s="87"/>
      <c r="J7" s="9"/>
      <c r="K7" s="9"/>
      <c r="L7" s="9"/>
    </row>
    <row r="8" spans="1:12" ht="12.75">
      <c r="A8" s="155" t="s">
        <v>218</v>
      </c>
      <c r="B8" s="156"/>
      <c r="C8" s="145" t="s">
        <v>287</v>
      </c>
      <c r="D8" s="146"/>
      <c r="E8" s="29"/>
      <c r="F8" s="29"/>
      <c r="G8" s="29"/>
      <c r="H8" s="29"/>
      <c r="I8" s="89"/>
      <c r="J8" s="9"/>
      <c r="K8" s="9"/>
      <c r="L8" s="9"/>
    </row>
    <row r="9" spans="1:12" ht="12.75">
      <c r="A9" s="90"/>
      <c r="B9" s="50"/>
      <c r="C9" s="20"/>
      <c r="D9" s="26"/>
      <c r="E9" s="15"/>
      <c r="F9" s="15"/>
      <c r="G9" s="15"/>
      <c r="H9" s="15"/>
      <c r="I9" s="89"/>
      <c r="J9" s="9"/>
      <c r="K9" s="9"/>
      <c r="L9" s="9"/>
    </row>
    <row r="10" spans="1:12" ht="12.75">
      <c r="A10" s="142" t="s">
        <v>219</v>
      </c>
      <c r="B10" s="143"/>
      <c r="C10" s="145" t="s">
        <v>288</v>
      </c>
      <c r="D10" s="146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44"/>
      <c r="B11" s="143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53" t="s">
        <v>220</v>
      </c>
      <c r="B12" s="154"/>
      <c r="C12" s="138" t="s">
        <v>289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8"/>
      <c r="B13" s="22"/>
      <c r="C13" s="21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53" t="s">
        <v>221</v>
      </c>
      <c r="B14" s="154"/>
      <c r="C14" s="141">
        <v>52100</v>
      </c>
      <c r="D14" s="135"/>
      <c r="E14" s="15"/>
      <c r="F14" s="138" t="s">
        <v>290</v>
      </c>
      <c r="G14" s="139"/>
      <c r="H14" s="139"/>
      <c r="I14" s="140"/>
      <c r="J14" s="9"/>
      <c r="K14" s="9"/>
      <c r="L14" s="9"/>
    </row>
    <row r="15" spans="1:12" ht="12.75">
      <c r="A15" s="88"/>
      <c r="B15" s="22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53" t="s">
        <v>222</v>
      </c>
      <c r="B16" s="154"/>
      <c r="C16" s="138" t="s">
        <v>291</v>
      </c>
      <c r="D16" s="139"/>
      <c r="E16" s="139"/>
      <c r="F16" s="139"/>
      <c r="G16" s="139"/>
      <c r="H16" s="139"/>
      <c r="I16" s="140"/>
      <c r="J16" s="9"/>
      <c r="K16" s="9"/>
      <c r="L16" s="9"/>
    </row>
    <row r="17" spans="1:12" ht="12.75">
      <c r="A17" s="88"/>
      <c r="B17" s="22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53" t="s">
        <v>223</v>
      </c>
      <c r="B18" s="154"/>
      <c r="C18" s="136" t="s">
        <v>292</v>
      </c>
      <c r="D18" s="137"/>
      <c r="E18" s="137"/>
      <c r="F18" s="137"/>
      <c r="G18" s="137"/>
      <c r="H18" s="137"/>
      <c r="I18" s="131"/>
      <c r="J18" s="9"/>
      <c r="K18" s="9"/>
      <c r="L18" s="9"/>
    </row>
    <row r="19" spans="1:12" ht="12.75">
      <c r="A19" s="88"/>
      <c r="B19" s="22"/>
      <c r="C19" s="21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53" t="s">
        <v>224</v>
      </c>
      <c r="B20" s="154"/>
      <c r="C20" s="136" t="s">
        <v>293</v>
      </c>
      <c r="D20" s="137"/>
      <c r="E20" s="137"/>
      <c r="F20" s="137"/>
      <c r="G20" s="137"/>
      <c r="H20" s="137"/>
      <c r="I20" s="131"/>
      <c r="J20" s="9"/>
      <c r="K20" s="9"/>
      <c r="L20" s="9"/>
    </row>
    <row r="21" spans="1:12" ht="12.75">
      <c r="A21" s="88"/>
      <c r="B21" s="22"/>
      <c r="C21" s="21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53" t="s">
        <v>225</v>
      </c>
      <c r="B22" s="154"/>
      <c r="C22" s="116">
        <v>359</v>
      </c>
      <c r="D22" s="138" t="s">
        <v>290</v>
      </c>
      <c r="E22" s="132"/>
      <c r="F22" s="133"/>
      <c r="G22" s="153"/>
      <c r="H22" s="134"/>
      <c r="I22" s="91"/>
      <c r="J22" s="9"/>
      <c r="K22" s="9"/>
      <c r="L22" s="9"/>
    </row>
    <row r="23" spans="1:12" ht="12.75">
      <c r="A23" s="88"/>
      <c r="B23" s="22"/>
      <c r="C23" s="15"/>
      <c r="D23" s="24"/>
      <c r="E23" s="24"/>
      <c r="F23" s="24"/>
      <c r="G23" s="24"/>
      <c r="H23" s="15"/>
      <c r="I23" s="89"/>
      <c r="J23" s="9"/>
      <c r="K23" s="9"/>
      <c r="L23" s="9"/>
    </row>
    <row r="24" spans="1:12" ht="12.75">
      <c r="A24" s="153" t="s">
        <v>226</v>
      </c>
      <c r="B24" s="154"/>
      <c r="C24" s="116">
        <v>18</v>
      </c>
      <c r="D24" s="138" t="s">
        <v>294</v>
      </c>
      <c r="E24" s="132"/>
      <c r="F24" s="132"/>
      <c r="G24" s="133"/>
      <c r="H24" s="51" t="s">
        <v>227</v>
      </c>
      <c r="I24" s="286">
        <v>729</v>
      </c>
      <c r="J24" s="9"/>
      <c r="K24" s="9"/>
      <c r="L24" s="9"/>
    </row>
    <row r="25" spans="1:12" ht="12.75">
      <c r="A25" s="88"/>
      <c r="B25" s="22"/>
      <c r="C25" s="15"/>
      <c r="D25" s="24"/>
      <c r="E25" s="24"/>
      <c r="F25" s="24"/>
      <c r="G25" s="22"/>
      <c r="H25" s="22" t="s">
        <v>283</v>
      </c>
      <c r="I25" s="92"/>
      <c r="J25" s="9"/>
      <c r="K25" s="9"/>
      <c r="L25" s="9"/>
    </row>
    <row r="26" spans="1:12" ht="12.75">
      <c r="A26" s="153" t="s">
        <v>228</v>
      </c>
      <c r="B26" s="154"/>
      <c r="C26" s="117" t="s">
        <v>295</v>
      </c>
      <c r="D26" s="25"/>
      <c r="E26" s="93"/>
      <c r="F26" s="94"/>
      <c r="G26" s="125" t="s">
        <v>229</v>
      </c>
      <c r="H26" s="154"/>
      <c r="I26" s="118" t="s">
        <v>296</v>
      </c>
      <c r="J26" s="9"/>
      <c r="K26" s="9"/>
      <c r="L26" s="9"/>
    </row>
    <row r="27" spans="1:12" ht="12.75">
      <c r="A27" s="88"/>
      <c r="B27" s="22"/>
      <c r="C27" s="15"/>
      <c r="D27" s="94"/>
      <c r="E27" s="94"/>
      <c r="F27" s="94"/>
      <c r="G27" s="94"/>
      <c r="H27" s="15"/>
      <c r="I27" s="95"/>
      <c r="J27" s="9"/>
      <c r="K27" s="9"/>
      <c r="L27" s="9"/>
    </row>
    <row r="28" spans="1:12" ht="12.75">
      <c r="A28" s="126" t="s">
        <v>230</v>
      </c>
      <c r="B28" s="127"/>
      <c r="C28" s="128"/>
      <c r="D28" s="128"/>
      <c r="E28" s="129" t="s">
        <v>231</v>
      </c>
      <c r="F28" s="130"/>
      <c r="G28" s="130"/>
      <c r="H28" s="123" t="s">
        <v>232</v>
      </c>
      <c r="I28" s="124"/>
      <c r="J28" s="9"/>
      <c r="K28" s="9"/>
      <c r="L28" s="9"/>
    </row>
    <row r="29" spans="1:12" ht="12.75">
      <c r="A29" s="96"/>
      <c r="B29" s="93"/>
      <c r="C29" s="93"/>
      <c r="D29" s="26"/>
      <c r="E29" s="15"/>
      <c r="F29" s="15"/>
      <c r="G29" s="15"/>
      <c r="H29" s="27"/>
      <c r="I29" s="95"/>
      <c r="J29" s="9"/>
      <c r="K29" s="9"/>
      <c r="L29" s="9"/>
    </row>
    <row r="30" spans="1:12" ht="12.75">
      <c r="A30" s="157"/>
      <c r="B30" s="158"/>
      <c r="C30" s="158"/>
      <c r="D30" s="159"/>
      <c r="E30" s="157"/>
      <c r="F30" s="158"/>
      <c r="G30" s="158"/>
      <c r="H30" s="145"/>
      <c r="I30" s="146"/>
      <c r="J30" s="9"/>
      <c r="K30" s="9"/>
      <c r="L30" s="9"/>
    </row>
    <row r="31" spans="1:12" ht="12.75">
      <c r="A31" s="88"/>
      <c r="B31" s="22"/>
      <c r="C31" s="21"/>
      <c r="D31" s="160"/>
      <c r="E31" s="160"/>
      <c r="F31" s="160"/>
      <c r="G31" s="161"/>
      <c r="H31" s="15"/>
      <c r="I31" s="97"/>
      <c r="J31" s="9"/>
      <c r="K31" s="9"/>
      <c r="L31" s="9"/>
    </row>
    <row r="32" spans="1:12" ht="12.75">
      <c r="A32" s="157"/>
      <c r="B32" s="158"/>
      <c r="C32" s="158"/>
      <c r="D32" s="159"/>
      <c r="E32" s="157"/>
      <c r="F32" s="158"/>
      <c r="G32" s="158"/>
      <c r="H32" s="145"/>
      <c r="I32" s="146"/>
      <c r="J32" s="9"/>
      <c r="K32" s="9"/>
      <c r="L32" s="9"/>
    </row>
    <row r="33" spans="1:12" ht="12.75">
      <c r="A33" s="88"/>
      <c r="B33" s="22"/>
      <c r="C33" s="21"/>
      <c r="D33" s="28"/>
      <c r="E33" s="28"/>
      <c r="F33" s="28"/>
      <c r="G33" s="29"/>
      <c r="H33" s="15"/>
      <c r="I33" s="98"/>
      <c r="J33" s="9"/>
      <c r="K33" s="9"/>
      <c r="L33" s="9"/>
    </row>
    <row r="34" spans="1:12" ht="12.75">
      <c r="A34" s="157"/>
      <c r="B34" s="158"/>
      <c r="C34" s="158"/>
      <c r="D34" s="159"/>
      <c r="E34" s="157"/>
      <c r="F34" s="158"/>
      <c r="G34" s="158"/>
      <c r="H34" s="145"/>
      <c r="I34" s="146"/>
      <c r="J34" s="9"/>
      <c r="K34" s="9"/>
      <c r="L34" s="9"/>
    </row>
    <row r="35" spans="1:12" ht="12.75">
      <c r="A35" s="88"/>
      <c r="B35" s="22"/>
      <c r="C35" s="21"/>
      <c r="D35" s="28"/>
      <c r="E35" s="28"/>
      <c r="F35" s="28"/>
      <c r="G35" s="29"/>
      <c r="H35" s="15"/>
      <c r="I35" s="98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45"/>
      <c r="I36" s="146"/>
      <c r="J36" s="9"/>
      <c r="K36" s="9"/>
      <c r="L36" s="9"/>
    </row>
    <row r="37" spans="1:12" ht="12.75">
      <c r="A37" s="99"/>
      <c r="B37" s="30"/>
      <c r="C37" s="162"/>
      <c r="D37" s="163"/>
      <c r="E37" s="15"/>
      <c r="F37" s="162"/>
      <c r="G37" s="163"/>
      <c r="H37" s="15"/>
      <c r="I37" s="89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45"/>
      <c r="I38" s="146"/>
      <c r="J38" s="9"/>
      <c r="K38" s="9"/>
      <c r="L38" s="9"/>
    </row>
    <row r="39" spans="1:12" ht="12.75">
      <c r="A39" s="99"/>
      <c r="B39" s="30"/>
      <c r="C39" s="31"/>
      <c r="D39" s="32"/>
      <c r="E39" s="15"/>
      <c r="F39" s="31"/>
      <c r="G39" s="32"/>
      <c r="H39" s="15"/>
      <c r="I39" s="89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45"/>
      <c r="I40" s="146"/>
      <c r="J40" s="9"/>
      <c r="K40" s="9"/>
      <c r="L40" s="9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0"/>
      <c r="J41" s="9"/>
      <c r="K41" s="9"/>
      <c r="L41" s="9"/>
    </row>
    <row r="42" spans="1:12" ht="12.75">
      <c r="A42" s="99"/>
      <c r="B42" s="30"/>
      <c r="C42" s="31"/>
      <c r="D42" s="32"/>
      <c r="E42" s="15"/>
      <c r="F42" s="31"/>
      <c r="G42" s="32"/>
      <c r="H42" s="15"/>
      <c r="I42" s="89"/>
      <c r="J42" s="9"/>
      <c r="K42" s="9"/>
      <c r="L42" s="9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9"/>
      <c r="K43" s="9"/>
      <c r="L43" s="9"/>
    </row>
    <row r="44" spans="1:12" ht="12.75">
      <c r="A44" s="142" t="s">
        <v>233</v>
      </c>
      <c r="B44" s="164"/>
      <c r="C44" s="145"/>
      <c r="D44" s="146"/>
      <c r="E44" s="26"/>
      <c r="F44" s="138"/>
      <c r="G44" s="158"/>
      <c r="H44" s="158"/>
      <c r="I44" s="159"/>
      <c r="J44" s="9"/>
      <c r="K44" s="9"/>
      <c r="L44" s="9"/>
    </row>
    <row r="45" spans="1:12" ht="12.75">
      <c r="A45" s="99"/>
      <c r="B45" s="30"/>
      <c r="C45" s="162"/>
      <c r="D45" s="163"/>
      <c r="E45" s="15"/>
      <c r="F45" s="162"/>
      <c r="G45" s="165"/>
      <c r="H45" s="35"/>
      <c r="I45" s="103"/>
      <c r="J45" s="9"/>
      <c r="K45" s="9"/>
      <c r="L45" s="9"/>
    </row>
    <row r="46" spans="1:12" ht="12.75">
      <c r="A46" s="142" t="s">
        <v>234</v>
      </c>
      <c r="B46" s="164"/>
      <c r="C46" s="138" t="s">
        <v>297</v>
      </c>
      <c r="D46" s="166"/>
      <c r="E46" s="166"/>
      <c r="F46" s="166"/>
      <c r="G46" s="166"/>
      <c r="H46" s="166"/>
      <c r="I46" s="167"/>
      <c r="J46" s="9"/>
      <c r="K46" s="9"/>
      <c r="L46" s="9"/>
    </row>
    <row r="47" spans="1:12" ht="12.75">
      <c r="A47" s="88"/>
      <c r="B47" s="22"/>
      <c r="C47" s="21" t="s">
        <v>235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42" t="s">
        <v>236</v>
      </c>
      <c r="B48" s="164"/>
      <c r="C48" s="168" t="s">
        <v>298</v>
      </c>
      <c r="D48" s="169"/>
      <c r="E48" s="170"/>
      <c r="F48" s="15"/>
      <c r="G48" s="51" t="s">
        <v>237</v>
      </c>
      <c r="H48" s="168" t="s">
        <v>299</v>
      </c>
      <c r="I48" s="170"/>
      <c r="J48" s="9"/>
      <c r="K48" s="9"/>
      <c r="L48" s="9"/>
    </row>
    <row r="49" spans="1:12" ht="12.75">
      <c r="A49" s="88"/>
      <c r="B49" s="22"/>
      <c r="C49" s="21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42" t="s">
        <v>223</v>
      </c>
      <c r="B50" s="164"/>
      <c r="C50" s="179" t="s">
        <v>300</v>
      </c>
      <c r="D50" s="169"/>
      <c r="E50" s="169"/>
      <c r="F50" s="169"/>
      <c r="G50" s="169"/>
      <c r="H50" s="169"/>
      <c r="I50" s="170"/>
      <c r="J50" s="9"/>
      <c r="K50" s="9"/>
      <c r="L50" s="9"/>
    </row>
    <row r="51" spans="1:12" ht="12.75">
      <c r="A51" s="88"/>
      <c r="B51" s="22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53" t="s">
        <v>238</v>
      </c>
      <c r="B52" s="154"/>
      <c r="C52" s="168" t="s">
        <v>303</v>
      </c>
      <c r="D52" s="169"/>
      <c r="E52" s="169"/>
      <c r="F52" s="169"/>
      <c r="G52" s="169"/>
      <c r="H52" s="169"/>
      <c r="I52" s="140"/>
      <c r="J52" s="9"/>
      <c r="K52" s="9"/>
      <c r="L52" s="9"/>
    </row>
    <row r="53" spans="1:12" ht="12.75">
      <c r="A53" s="104"/>
      <c r="B53" s="20"/>
      <c r="C53" s="173" t="s">
        <v>239</v>
      </c>
      <c r="D53" s="173"/>
      <c r="E53" s="173"/>
      <c r="F53" s="173"/>
      <c r="G53" s="173"/>
      <c r="H53" s="173"/>
      <c r="I53" s="105"/>
      <c r="J53" s="9"/>
      <c r="K53" s="9"/>
      <c r="L53" s="9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9"/>
      <c r="K54" s="9"/>
      <c r="L54" s="9"/>
    </row>
    <row r="55" spans="1:12" ht="12.75">
      <c r="A55" s="104"/>
      <c r="B55" s="180" t="s">
        <v>240</v>
      </c>
      <c r="C55" s="181"/>
      <c r="D55" s="181"/>
      <c r="E55" s="181"/>
      <c r="F55" s="49"/>
      <c r="G55" s="49"/>
      <c r="H55" s="49"/>
      <c r="I55" s="106"/>
      <c r="J55" s="9"/>
      <c r="K55" s="9"/>
      <c r="L55" s="9"/>
    </row>
    <row r="56" spans="1:12" ht="12.75">
      <c r="A56" s="104"/>
      <c r="B56" s="182" t="s">
        <v>272</v>
      </c>
      <c r="C56" s="183"/>
      <c r="D56" s="183"/>
      <c r="E56" s="183"/>
      <c r="F56" s="183"/>
      <c r="G56" s="183"/>
      <c r="H56" s="183"/>
      <c r="I56" s="184"/>
      <c r="J56" s="9"/>
      <c r="K56" s="9"/>
      <c r="L56" s="9"/>
    </row>
    <row r="57" spans="1:12" ht="12.75">
      <c r="A57" s="104"/>
      <c r="B57" s="182" t="s">
        <v>273</v>
      </c>
      <c r="C57" s="183"/>
      <c r="D57" s="183"/>
      <c r="E57" s="183"/>
      <c r="F57" s="183"/>
      <c r="G57" s="183"/>
      <c r="H57" s="183"/>
      <c r="I57" s="106"/>
      <c r="J57" s="9"/>
      <c r="K57" s="9"/>
      <c r="L57" s="9"/>
    </row>
    <row r="58" spans="1:12" ht="12.75">
      <c r="A58" s="104"/>
      <c r="B58" s="182" t="s">
        <v>274</v>
      </c>
      <c r="C58" s="183"/>
      <c r="D58" s="183"/>
      <c r="E58" s="183"/>
      <c r="F58" s="183"/>
      <c r="G58" s="183"/>
      <c r="H58" s="183"/>
      <c r="I58" s="184"/>
      <c r="J58" s="9"/>
      <c r="K58" s="9"/>
      <c r="L58" s="9"/>
    </row>
    <row r="59" spans="1:12" ht="12.75">
      <c r="A59" s="104"/>
      <c r="B59" s="182" t="s">
        <v>275</v>
      </c>
      <c r="C59" s="183"/>
      <c r="D59" s="183"/>
      <c r="E59" s="183"/>
      <c r="F59" s="183"/>
      <c r="G59" s="183"/>
      <c r="H59" s="183"/>
      <c r="I59" s="184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241</v>
      </c>
      <c r="B61" s="15"/>
      <c r="C61" s="15"/>
      <c r="D61" s="15"/>
      <c r="E61" s="15"/>
      <c r="F61" s="15"/>
      <c r="G61" s="37"/>
      <c r="H61" s="38"/>
      <c r="I61" s="111"/>
      <c r="J61" s="9"/>
      <c r="K61" s="9"/>
      <c r="L61" s="9"/>
    </row>
    <row r="62" spans="1:12" ht="12.75">
      <c r="A62" s="84"/>
      <c r="B62" s="15"/>
      <c r="C62" s="15"/>
      <c r="D62" s="15"/>
      <c r="E62" s="20" t="s">
        <v>242</v>
      </c>
      <c r="F62" s="93"/>
      <c r="G62" s="174" t="s">
        <v>243</v>
      </c>
      <c r="H62" s="175"/>
      <c r="I62" s="176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77"/>
      <c r="H63" s="178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69" sqref="K69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301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8" t="s">
        <v>244</v>
      </c>
      <c r="J4" s="59" t="s">
        <v>284</v>
      </c>
      <c r="K4" s="60" t="s">
        <v>285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7">
        <v>2</v>
      </c>
      <c r="J5" s="56">
        <v>3</v>
      </c>
      <c r="K5" s="56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5"/>
      <c r="K7" s="5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932049860</v>
      </c>
      <c r="K8" s="53">
        <f>K9+K16+K26+K35+K39</f>
        <v>1079572739</v>
      </c>
    </row>
    <row r="9" spans="1:11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3">
        <f>SUM(J10:J15)</f>
        <v>4585364</v>
      </c>
      <c r="K9" s="53">
        <f>SUM(K10:K15)</f>
        <v>4344526</v>
      </c>
    </row>
    <row r="10" spans="1:11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3194398</v>
      </c>
      <c r="K11" s="6">
        <v>2604667</v>
      </c>
    </row>
    <row r="12" spans="1:11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6">
        <v>559996</v>
      </c>
      <c r="K14" s="6">
        <v>1090333</v>
      </c>
    </row>
    <row r="15" spans="1:11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6">
        <v>830970</v>
      </c>
      <c r="K15" s="6">
        <v>649526</v>
      </c>
    </row>
    <row r="16" spans="1:11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3">
        <f>SUM(J17:J25)</f>
        <v>916434641</v>
      </c>
      <c r="K16" s="53">
        <f>SUM(K17:K25)</f>
        <v>1064203757</v>
      </c>
    </row>
    <row r="17" spans="1:11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191795521</v>
      </c>
      <c r="K17" s="6">
        <v>191795521</v>
      </c>
    </row>
    <row r="18" spans="1:11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661948817</v>
      </c>
      <c r="K18" s="6">
        <v>801205111</v>
      </c>
    </row>
    <row r="19" spans="1:11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27305310</v>
      </c>
      <c r="K19" s="6">
        <v>51793021</v>
      </c>
    </row>
    <row r="20" spans="1:11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656813</v>
      </c>
      <c r="K20" s="6">
        <v>770801</v>
      </c>
    </row>
    <row r="21" spans="1:11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/>
      <c r="K21" s="6"/>
    </row>
    <row r="22" spans="1:11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2938045</v>
      </c>
      <c r="K22" s="6">
        <v>147509</v>
      </c>
    </row>
    <row r="23" spans="1:11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>
        <v>27288338</v>
      </c>
      <c r="K23" s="6">
        <v>7029459</v>
      </c>
    </row>
    <row r="24" spans="1:11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>
        <v>4501797</v>
      </c>
      <c r="K24" s="6">
        <v>11462335</v>
      </c>
    </row>
    <row r="25" spans="1:11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3">
        <f>SUM(J27:J34)</f>
        <v>687927</v>
      </c>
      <c r="K26" s="53">
        <f>SUM(K27:K34)</f>
        <v>682528</v>
      </c>
    </row>
    <row r="27" spans="1:11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>
        <v>40000</v>
      </c>
      <c r="K27" s="6">
        <v>40000</v>
      </c>
    </row>
    <row r="28" spans="1:11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/>
      <c r="K29" s="6"/>
    </row>
    <row r="30" spans="1:11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>
        <v>144025</v>
      </c>
      <c r="K31" s="6">
        <v>144025</v>
      </c>
    </row>
    <row r="32" spans="1:11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>
        <v>503902</v>
      </c>
      <c r="K32" s="6">
        <v>498503</v>
      </c>
    </row>
    <row r="33" spans="1:11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/>
      <c r="K38" s="6"/>
    </row>
    <row r="39" spans="1:11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>
        <v>10341928</v>
      </c>
      <c r="K39" s="6">
        <v>10341928</v>
      </c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14458591</v>
      </c>
      <c r="K40" s="53">
        <f>K41+K49+K56+K64</f>
        <v>106308458</v>
      </c>
    </row>
    <row r="41" spans="1:11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3">
        <f>SUM(J42:J48)</f>
        <v>335667</v>
      </c>
      <c r="K41" s="53">
        <f>SUM(K42:K48)</f>
        <v>688174</v>
      </c>
    </row>
    <row r="42" spans="1:11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331049</v>
      </c>
      <c r="K42" s="6">
        <v>666771</v>
      </c>
    </row>
    <row r="43" spans="1:11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/>
      <c r="K44" s="6"/>
    </row>
    <row r="45" spans="1:11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3438</v>
      </c>
      <c r="K45" s="6">
        <v>17600</v>
      </c>
    </row>
    <row r="46" spans="1:11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>
        <v>1180</v>
      </c>
      <c r="K46" s="6">
        <v>3803</v>
      </c>
    </row>
    <row r="47" spans="1:11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3">
        <f>SUM(J50:J55)</f>
        <v>12293352</v>
      </c>
      <c r="K49" s="53">
        <f>SUM(K50:K55)</f>
        <v>38987513</v>
      </c>
    </row>
    <row r="50" spans="1:11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>
        <v>391026</v>
      </c>
      <c r="K50" s="6">
        <v>937653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7073912</v>
      </c>
      <c r="K51" s="6">
        <v>34995775</v>
      </c>
    </row>
    <row r="52" spans="1:11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>
        <v>4727</v>
      </c>
      <c r="K53" s="6">
        <v>17813</v>
      </c>
    </row>
    <row r="54" spans="1:11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4649973</v>
      </c>
      <c r="K54" s="6">
        <v>2870821</v>
      </c>
    </row>
    <row r="55" spans="1:11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173714</v>
      </c>
      <c r="K55" s="6">
        <v>165451</v>
      </c>
    </row>
    <row r="56" spans="1:11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3">
        <f>SUM(J57:J63)</f>
        <v>1295232</v>
      </c>
      <c r="K56" s="53">
        <f>SUM(K57:K63)</f>
        <v>0</v>
      </c>
    </row>
    <row r="57" spans="1:11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1295232</v>
      </c>
      <c r="K62" s="6"/>
    </row>
    <row r="63" spans="1:11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534340</v>
      </c>
      <c r="K64" s="6">
        <v>66632771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6541566</v>
      </c>
      <c r="K65" s="6">
        <v>6906382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953050017</v>
      </c>
      <c r="K66" s="53">
        <f>K7+K8+K40+K65</f>
        <v>1192787579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/>
      <c r="K67" s="7"/>
    </row>
    <row r="68" spans="1:11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4">
        <f>J70+J71+J72+J78+J79+J82+J85</f>
        <v>682370146</v>
      </c>
      <c r="K69" s="54">
        <f>K70+K71+K72+K78+K79+K82+K85</f>
        <v>744455827</v>
      </c>
    </row>
    <row r="70" spans="1:11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43650000</v>
      </c>
      <c r="K70" s="6">
        <v>43650000</v>
      </c>
    </row>
    <row r="71" spans="1:11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/>
      <c r="K71" s="6"/>
    </row>
    <row r="72" spans="1:11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3">
        <f>J73+J74-J75+J76+J77</f>
        <v>643230386</v>
      </c>
      <c r="K72" s="53">
        <f>K73+K74-K75+K76+K77</f>
        <v>638669776</v>
      </c>
    </row>
    <row r="73" spans="1:11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2129389</v>
      </c>
      <c r="K73" s="6">
        <v>2129389</v>
      </c>
    </row>
    <row r="74" spans="1:11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3380</v>
      </c>
      <c r="K74" s="6">
        <v>3380</v>
      </c>
    </row>
    <row r="75" spans="1:11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3380</v>
      </c>
      <c r="K75" s="6">
        <v>3380</v>
      </c>
    </row>
    <row r="76" spans="1:11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>
        <v>641100997</v>
      </c>
      <c r="K77" s="6">
        <v>636540387</v>
      </c>
    </row>
    <row r="78" spans="1:11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50370</v>
      </c>
      <c r="K78" s="6">
        <v>50370</v>
      </c>
    </row>
    <row r="79" spans="1:11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3">
        <f>J80-J81</f>
        <v>14354359</v>
      </c>
      <c r="K79" s="53">
        <f>K80-K81</f>
        <v>0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>
        <v>14354359</v>
      </c>
      <c r="K80" s="6"/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/>
      <c r="K81" s="6"/>
    </row>
    <row r="82" spans="1:11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3">
        <f>J83-J84</f>
        <v>-18914969</v>
      </c>
      <c r="K82" s="53">
        <f>K83-K84</f>
        <v>62085681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/>
      <c r="K83" s="6">
        <v>62085681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6">
        <v>18914969</v>
      </c>
      <c r="K84" s="6"/>
    </row>
    <row r="85" spans="1:11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/>
      <c r="K85" s="6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25117865</v>
      </c>
      <c r="K86" s="53">
        <f>SUM(K87:K89)</f>
        <v>25608060</v>
      </c>
    </row>
    <row r="87" spans="1:11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1893100</v>
      </c>
      <c r="K87" s="6">
        <v>1893100</v>
      </c>
    </row>
    <row r="88" spans="1:11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>
        <v>23224765</v>
      </c>
      <c r="K89" s="6">
        <v>23714960</v>
      </c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150306278</v>
      </c>
      <c r="K90" s="53">
        <f>SUM(K91:K99)</f>
        <v>326489902</v>
      </c>
    </row>
    <row r="91" spans="1:11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>
        <v>66199869</v>
      </c>
      <c r="K91" s="6">
        <v>66199869</v>
      </c>
    </row>
    <row r="92" spans="1:11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62259037</v>
      </c>
      <c r="K93" s="6">
        <v>231008740</v>
      </c>
    </row>
    <row r="94" spans="1:11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>
        <v>21847372</v>
      </c>
      <c r="K98" s="6">
        <v>29281293</v>
      </c>
    </row>
    <row r="99" spans="1:11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90111710</v>
      </c>
      <c r="K100" s="53">
        <f>SUM(K101:K112)</f>
        <v>94866556</v>
      </c>
    </row>
    <row r="101" spans="1:11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>
        <v>5381146</v>
      </c>
      <c r="K101" s="6">
        <v>1034577</v>
      </c>
    </row>
    <row r="102" spans="1:11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/>
      <c r="K102" s="6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27660174</v>
      </c>
      <c r="K103" s="6">
        <v>15033532</v>
      </c>
    </row>
    <row r="104" spans="1:11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>
        <v>5379453</v>
      </c>
      <c r="K104" s="6">
        <v>4652687</v>
      </c>
    </row>
    <row r="105" spans="1:11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8400606</v>
      </c>
      <c r="K105" s="6">
        <v>19670239</v>
      </c>
    </row>
    <row r="106" spans="1:11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/>
      <c r="K106" s="6"/>
    </row>
    <row r="107" spans="1:11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6350919</v>
      </c>
      <c r="K108" s="6">
        <v>10120444</v>
      </c>
    </row>
    <row r="109" spans="1:11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2399910</v>
      </c>
      <c r="K109" s="6">
        <v>5713850</v>
      </c>
    </row>
    <row r="110" spans="1:11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/>
      <c r="K110" s="6"/>
    </row>
    <row r="111" spans="1:11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34539502</v>
      </c>
      <c r="K112" s="6">
        <v>38641227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5144018</v>
      </c>
      <c r="K113" s="6">
        <v>1367234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953050017</v>
      </c>
      <c r="K114" s="53">
        <f>K69+K86+K90+K100+K113</f>
        <v>1192787579</v>
      </c>
    </row>
    <row r="115" spans="1:11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7"/>
      <c r="K115" s="7"/>
    </row>
    <row r="116" spans="1:11" ht="12.75">
      <c r="A116" s="190" t="s">
        <v>276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/>
      <c r="K118" s="6"/>
    </row>
    <row r="119" spans="1:11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7"/>
      <c r="K119" s="7"/>
    </row>
    <row r="120" spans="1:11" ht="12.75">
      <c r="A120" s="207" t="s">
        <v>277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86:K115 J46:J47 K7:K67 J49:J67 J7:J10 J14:J27 J30:J42 J79:K84 J107:J115 J86:J10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R43" sqref="R43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2" width="10.5742187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8" t="s">
        <v>245</v>
      </c>
      <c r="J4" s="244" t="s">
        <v>284</v>
      </c>
      <c r="K4" s="244"/>
      <c r="L4" s="244" t="s">
        <v>285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4">
        <f>SUM(J8:J9)</f>
        <v>232241902</v>
      </c>
      <c r="K7" s="54">
        <v>169928678</v>
      </c>
      <c r="L7" s="54">
        <f>SUM(L8:L9)</f>
        <v>263781721</v>
      </c>
      <c r="M7" s="54">
        <v>202046131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229370549</v>
      </c>
      <c r="K8" s="6">
        <v>167504353</v>
      </c>
      <c r="L8" s="6">
        <v>263395987</v>
      </c>
      <c r="M8" s="6">
        <v>202081145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2871353</v>
      </c>
      <c r="K9" s="6">
        <v>2424325</v>
      </c>
      <c r="L9" s="6">
        <v>385734</v>
      </c>
      <c r="M9" s="6">
        <v>-35014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182783142</v>
      </c>
      <c r="K10" s="53">
        <v>88464482</v>
      </c>
      <c r="L10" s="53">
        <f>L11+L12+L16+L20+L21+L22+L25+L26</f>
        <v>189124630</v>
      </c>
      <c r="M10" s="53">
        <v>93003678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69868303</v>
      </c>
      <c r="K12" s="53">
        <v>37218262</v>
      </c>
      <c r="L12" s="53">
        <f>SUM(L13:L15)</f>
        <v>77624318</v>
      </c>
      <c r="M12" s="53">
        <v>43417275</v>
      </c>
    </row>
    <row r="13" spans="1:13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36546924</v>
      </c>
      <c r="K13" s="6">
        <v>20302408</v>
      </c>
      <c r="L13" s="6">
        <v>36224348</v>
      </c>
      <c r="M13" s="6">
        <v>21352742</v>
      </c>
    </row>
    <row r="14" spans="1:13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1010</v>
      </c>
      <c r="K14" s="6">
        <v>1010</v>
      </c>
      <c r="L14" s="6">
        <v>923</v>
      </c>
      <c r="M14" s="6">
        <v>423</v>
      </c>
    </row>
    <row r="15" spans="1:13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33320369</v>
      </c>
      <c r="K15" s="6">
        <v>16914844</v>
      </c>
      <c r="L15" s="6">
        <v>41399047</v>
      </c>
      <c r="M15" s="6">
        <v>22064110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59928063</v>
      </c>
      <c r="K16" s="53">
        <v>25903048</v>
      </c>
      <c r="L16" s="53">
        <f>SUM(L17:L19)</f>
        <v>62726166</v>
      </c>
      <c r="M16" s="53">
        <v>26583047</v>
      </c>
    </row>
    <row r="17" spans="1:13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37735920</v>
      </c>
      <c r="K17" s="6">
        <v>16297405</v>
      </c>
      <c r="L17" s="6">
        <v>39683236</v>
      </c>
      <c r="M17" s="6">
        <v>16696029</v>
      </c>
    </row>
    <row r="18" spans="1:13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14377681</v>
      </c>
      <c r="K18" s="6">
        <v>6239842</v>
      </c>
      <c r="L18" s="6">
        <v>15473718</v>
      </c>
      <c r="M18" s="6">
        <v>6699124</v>
      </c>
    </row>
    <row r="19" spans="1:13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7814462</v>
      </c>
      <c r="K19" s="6">
        <v>3365801</v>
      </c>
      <c r="L19" s="6">
        <v>7569212</v>
      </c>
      <c r="M19" s="6">
        <v>3187894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25606700</v>
      </c>
      <c r="K20" s="6">
        <v>8576587</v>
      </c>
      <c r="L20" s="6">
        <v>26695388</v>
      </c>
      <c r="M20" s="6">
        <v>9429576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/>
      <c r="K21" s="6"/>
      <c r="L21" s="6"/>
      <c r="M21" s="6"/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v>0</v>
      </c>
      <c r="L22" s="53">
        <f>SUM(L23:L24)</f>
        <v>0</v>
      </c>
      <c r="M22" s="53">
        <v>0</v>
      </c>
    </row>
    <row r="23" spans="1:13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/>
      <c r="K23" s="6"/>
      <c r="L23" s="6"/>
      <c r="M23" s="6"/>
    </row>
    <row r="24" spans="1:13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/>
      <c r="K25" s="6"/>
      <c r="L25" s="6"/>
      <c r="M25" s="6"/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27380076</v>
      </c>
      <c r="K26" s="6">
        <v>16766585</v>
      </c>
      <c r="L26" s="6">
        <v>22078758</v>
      </c>
      <c r="M26" s="6">
        <v>13573780</v>
      </c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129175</v>
      </c>
      <c r="K27" s="53">
        <v>78955</v>
      </c>
      <c r="L27" s="53">
        <f>SUM(L28:L32)</f>
        <v>2156175</v>
      </c>
      <c r="M27" s="53">
        <v>608816</v>
      </c>
    </row>
    <row r="28" spans="1:13" ht="12.75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/>
      <c r="K28" s="6"/>
      <c r="L28" s="6"/>
      <c r="M28" s="6"/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12621</v>
      </c>
      <c r="K29" s="6">
        <v>3791</v>
      </c>
      <c r="L29" s="6">
        <v>2149212</v>
      </c>
      <c r="M29" s="6">
        <v>606927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116554</v>
      </c>
      <c r="K32" s="6">
        <v>75164</v>
      </c>
      <c r="L32" s="6">
        <v>6963</v>
      </c>
      <c r="M32" s="6">
        <v>1889</v>
      </c>
    </row>
    <row r="33" spans="1:13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14621025</v>
      </c>
      <c r="K33" s="53">
        <v>5684722</v>
      </c>
      <c r="L33" s="53">
        <f>SUM(L34:L37)</f>
        <v>14727585</v>
      </c>
      <c r="M33" s="53">
        <v>6191124</v>
      </c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7427082</v>
      </c>
      <c r="K34" s="6">
        <v>2502899</v>
      </c>
      <c r="L34" s="6">
        <v>7778182</v>
      </c>
      <c r="M34" s="6">
        <v>2623110</v>
      </c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6788343</v>
      </c>
      <c r="K35" s="6">
        <v>3063680</v>
      </c>
      <c r="L35" s="6">
        <v>6604599</v>
      </c>
      <c r="M35" s="6">
        <v>3440956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>
        <v>405600</v>
      </c>
      <c r="K37" s="6">
        <v>118143</v>
      </c>
      <c r="L37" s="6">
        <v>344804</v>
      </c>
      <c r="M37" s="6">
        <v>127058</v>
      </c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/>
      <c r="L40" s="6"/>
      <c r="M40" s="6"/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232371077</v>
      </c>
      <c r="K42" s="53">
        <v>170007633</v>
      </c>
      <c r="L42" s="53">
        <f>L7+L27+L38+L40</f>
        <v>265937896</v>
      </c>
      <c r="M42" s="53">
        <v>202654947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197404167</v>
      </c>
      <c r="K43" s="53">
        <v>94149204</v>
      </c>
      <c r="L43" s="53">
        <f>L10+L33+L39+L41</f>
        <v>203852215</v>
      </c>
      <c r="M43" s="53">
        <v>99194802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34966910</v>
      </c>
      <c r="K44" s="53">
        <v>75858429</v>
      </c>
      <c r="L44" s="53">
        <f>L42-L43</f>
        <v>62085681</v>
      </c>
      <c r="M44" s="53">
        <v>103460145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3">
        <f>IF(J42&gt;J43,J42-J43,0)</f>
        <v>34966910</v>
      </c>
      <c r="K45" s="53">
        <v>75858429</v>
      </c>
      <c r="L45" s="53">
        <f>IF(L42&gt;L43,L42-L43,0)</f>
        <v>62085681</v>
      </c>
      <c r="M45" s="53">
        <v>103460145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3">
        <f>IF(J43&gt;J42,J43-J42,0)</f>
        <v>0</v>
      </c>
      <c r="K46" s="53">
        <v>0</v>
      </c>
      <c r="L46" s="53">
        <f>IF(L43&gt;L42,L43-L42,0)</f>
        <v>0</v>
      </c>
      <c r="M46" s="53">
        <v>0</v>
      </c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/>
      <c r="K47" s="6"/>
      <c r="L47" s="6"/>
      <c r="M47" s="6"/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34966910</v>
      </c>
      <c r="K48" s="53">
        <v>75858429</v>
      </c>
      <c r="L48" s="53">
        <f>L44-L47</f>
        <v>62085681</v>
      </c>
      <c r="M48" s="53">
        <v>103460145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3">
        <f>IF(J48&gt;0,J48,0)</f>
        <v>34966910</v>
      </c>
      <c r="K49" s="53">
        <v>75858429</v>
      </c>
      <c r="L49" s="53">
        <f>IF(L48&gt;0,L48,0)</f>
        <v>62085681</v>
      </c>
      <c r="M49" s="53">
        <v>103460145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v>0</v>
      </c>
      <c r="L50" s="61">
        <f>IF(L48&lt;0,-L48,0)</f>
        <v>0</v>
      </c>
      <c r="M50" s="61">
        <v>0</v>
      </c>
    </row>
    <row r="51" spans="1:13" ht="12.75" customHeight="1">
      <c r="A51" s="190" t="s">
        <v>278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/>
      <c r="K53" s="6"/>
      <c r="L53" s="6"/>
      <c r="M53" s="6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/>
      <c r="K54" s="7"/>
      <c r="L54" s="7"/>
      <c r="M54" s="7"/>
    </row>
    <row r="55" spans="1:13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8">
        <v>157</v>
      </c>
      <c r="J56" s="5"/>
      <c r="K56" s="5"/>
      <c r="L56" s="5"/>
      <c r="M56" s="5"/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/>
      <c r="K58" s="6"/>
      <c r="L58" s="6"/>
      <c r="M58" s="6"/>
    </row>
    <row r="59" spans="1:13" ht="12.75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/>
      <c r="K60" s="6"/>
      <c r="L60" s="6"/>
      <c r="M60" s="6"/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/>
      <c r="K65" s="6"/>
      <c r="L65" s="6"/>
      <c r="M65" s="6"/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4" t="s">
        <v>279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/>
      <c r="K70" s="6"/>
      <c r="L70" s="6"/>
      <c r="M70" s="6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K66:M67 K58:L65 K57:M57 K56:L56 J56:J67 J53:L54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4:L41 J12:M16 M29:M32 M26 J7:M10 L28:L32 J33:M33 L23:L26 J27:M27 L17:L21 J22:M22 M34:M37 J48:M50 J42:M46 J34:J41 K17:K20 K29:K32 K26 K34:K37 J28:J32 J23:J26 J17:J21 M17:M2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8" width="9.140625" style="52" customWidth="1"/>
    <col min="9" max="9" width="9.28125" style="52" bestFit="1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301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4" t="s">
        <v>245</v>
      </c>
      <c r="J4" s="65" t="s">
        <v>284</v>
      </c>
      <c r="K4" s="65" t="s">
        <v>285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66">
        <v>2</v>
      </c>
      <c r="J5" s="67" t="s">
        <v>249</v>
      </c>
      <c r="K5" s="67" t="s">
        <v>250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47"/>
      <c r="J6" s="247"/>
      <c r="K6" s="248"/>
    </row>
    <row r="7" spans="1:11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34966910</v>
      </c>
      <c r="K7" s="6">
        <v>62085681</v>
      </c>
    </row>
    <row r="8" spans="1:11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25606700</v>
      </c>
      <c r="K8" s="6">
        <v>26695388</v>
      </c>
    </row>
    <row r="9" spans="1:11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21407026</v>
      </c>
      <c r="K9" s="6">
        <v>11676576</v>
      </c>
    </row>
    <row r="10" spans="1:11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6"/>
      <c r="K10" s="6"/>
    </row>
    <row r="11" spans="1:11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6"/>
      <c r="K11" s="6"/>
    </row>
    <row r="12" spans="1:11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6"/>
      <c r="K12" s="6">
        <v>12087752</v>
      </c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53">
        <f>SUM(J7:J12)</f>
        <v>81980636</v>
      </c>
      <c r="K13" s="53">
        <f>SUM(K7:K12)</f>
        <v>112545397</v>
      </c>
    </row>
    <row r="14" spans="1:11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6"/>
      <c r="K14" s="6"/>
    </row>
    <row r="15" spans="1:11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25232647</v>
      </c>
      <c r="K15" s="6">
        <v>27058944</v>
      </c>
    </row>
    <row r="16" spans="1:11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89589</v>
      </c>
      <c r="K16" s="6">
        <v>352507</v>
      </c>
    </row>
    <row r="17" spans="1:11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499643</v>
      </c>
      <c r="K17" s="6"/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53">
        <f>SUM(J14:J17)</f>
        <v>25821879</v>
      </c>
      <c r="K18" s="53">
        <f>SUM(K14:K17)</f>
        <v>27411451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53">
        <f>IF(J13&gt;J18,J13-J18,0)</f>
        <v>56158757</v>
      </c>
      <c r="K19" s="53">
        <f>IF(K13&gt;K18,K13-K18,0)</f>
        <v>85133946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47"/>
      <c r="J21" s="247"/>
      <c r="K21" s="248"/>
    </row>
    <row r="22" spans="1:11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/>
      <c r="K22" s="6">
        <v>4446</v>
      </c>
    </row>
    <row r="23" spans="1:11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>
        <v>620893</v>
      </c>
    </row>
    <row r="25" spans="1:11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>
        <v>6548</v>
      </c>
    </row>
    <row r="26" spans="1:11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>
        <v>134327</v>
      </c>
      <c r="K26" s="6">
        <v>1300630</v>
      </c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53">
        <f>SUM(J22:J26)</f>
        <v>134327</v>
      </c>
      <c r="K27" s="53">
        <f>SUM(K22:K26)</f>
        <v>1932517</v>
      </c>
    </row>
    <row r="28" spans="1:11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19512616</v>
      </c>
      <c r="K28" s="6">
        <v>177091093</v>
      </c>
    </row>
    <row r="29" spans="1:11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>
        <v>171755</v>
      </c>
      <c r="K30" s="6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53">
        <f>SUM(J28:J30)</f>
        <v>19684371</v>
      </c>
      <c r="K31" s="53">
        <f>SUM(K28:K30)</f>
        <v>177091093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53">
        <f>IF(J31&gt;J27,J31-J27,0)</f>
        <v>19550044</v>
      </c>
      <c r="K33" s="53">
        <f>IF(K31&gt;K27,K31-K27,0)</f>
        <v>175158576</v>
      </c>
    </row>
    <row r="34" spans="1:11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47"/>
      <c r="J34" s="247"/>
      <c r="K34" s="248"/>
    </row>
    <row r="35" spans="1:11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87359724</v>
      </c>
      <c r="K36" s="6">
        <v>287536693</v>
      </c>
    </row>
    <row r="37" spans="1:11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7427082</v>
      </c>
      <c r="K37" s="6"/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53">
        <f>SUM(J35:J37)</f>
        <v>94786806</v>
      </c>
      <c r="K38" s="53">
        <f>SUM(K35:K37)</f>
        <v>287536693</v>
      </c>
    </row>
    <row r="39" spans="1:11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101402487</v>
      </c>
      <c r="K39" s="6">
        <v>131413632</v>
      </c>
    </row>
    <row r="40" spans="1:11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/>
      <c r="K42" s="6"/>
    </row>
    <row r="43" spans="1:11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/>
      <c r="K43" s="6"/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53">
        <f>SUM(J39:J43)</f>
        <v>101402487</v>
      </c>
      <c r="K44" s="53">
        <f>SUM(K39:K43)</f>
        <v>131413632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53">
        <f>IF(J38&gt;J44,J38-J44,0)</f>
        <v>0</v>
      </c>
      <c r="K45" s="53">
        <f>IF(K38&gt;K44,K38-K44,0)</f>
        <v>156123061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53">
        <f>IF(J44&gt;J38,J44-J38,0)</f>
        <v>6615681</v>
      </c>
      <c r="K46" s="53">
        <f>IF(K44&gt;K38,K44-K38,0)</f>
        <v>0</v>
      </c>
    </row>
    <row r="47" spans="1:11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53">
        <f>IF(J19-J20+J32-J33+J45-J46&gt;0,J19-J20+J32-J33+J45-J46,0)</f>
        <v>29993032</v>
      </c>
      <c r="K47" s="53">
        <f>IF(K19-K20+K32-K33+K45-K46&gt;0,K19-K20+K32-K33+K45-K46,0)</f>
        <v>66098431</v>
      </c>
    </row>
    <row r="48" spans="1:11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5249228</v>
      </c>
      <c r="K49" s="6">
        <v>534340</v>
      </c>
    </row>
    <row r="50" spans="1:11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6">
        <v>29993032</v>
      </c>
      <c r="K50" s="6">
        <v>66098431</v>
      </c>
    </row>
    <row r="51" spans="1:11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/>
      <c r="K51" s="6"/>
    </row>
    <row r="52" spans="1:11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35242260</v>
      </c>
      <c r="K52" s="61">
        <f>K49+K50-K51</f>
        <v>66632771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N9" sqref="N9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71" t="s">
        <v>247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9"/>
    </row>
    <row r="2" spans="1:12" ht="15.75">
      <c r="A2" s="42"/>
      <c r="B2" s="68"/>
      <c r="C2" s="256" t="s">
        <v>248</v>
      </c>
      <c r="D2" s="256"/>
      <c r="E2" s="71">
        <v>40909</v>
      </c>
      <c r="F2" s="43" t="s">
        <v>216</v>
      </c>
      <c r="G2" s="257">
        <v>41182</v>
      </c>
      <c r="H2" s="258"/>
      <c r="I2" s="68"/>
      <c r="J2" s="68"/>
      <c r="K2" s="68"/>
      <c r="L2" s="72"/>
    </row>
    <row r="3" spans="1:11" ht="23.25">
      <c r="A3" s="259" t="s">
        <v>50</v>
      </c>
      <c r="B3" s="259"/>
      <c r="C3" s="259"/>
      <c r="D3" s="259"/>
      <c r="E3" s="259"/>
      <c r="F3" s="259"/>
      <c r="G3" s="259"/>
      <c r="H3" s="259"/>
      <c r="I3" s="75" t="s">
        <v>271</v>
      </c>
      <c r="J3" s="76" t="s">
        <v>124</v>
      </c>
      <c r="K3" s="76" t="s">
        <v>125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78">
        <v>2</v>
      </c>
      <c r="J4" s="77" t="s">
        <v>249</v>
      </c>
      <c r="K4" s="77" t="s">
        <v>250</v>
      </c>
    </row>
    <row r="5" spans="1:11" ht="12.75">
      <c r="A5" s="261" t="s">
        <v>251</v>
      </c>
      <c r="B5" s="262"/>
      <c r="C5" s="262"/>
      <c r="D5" s="262"/>
      <c r="E5" s="262"/>
      <c r="F5" s="262"/>
      <c r="G5" s="262"/>
      <c r="H5" s="262"/>
      <c r="I5" s="44">
        <v>1</v>
      </c>
      <c r="J5" s="45">
        <v>43650000</v>
      </c>
      <c r="K5" s="45">
        <v>43650000</v>
      </c>
    </row>
    <row r="6" spans="1:11" ht="12.75">
      <c r="A6" s="261" t="s">
        <v>252</v>
      </c>
      <c r="B6" s="262"/>
      <c r="C6" s="262"/>
      <c r="D6" s="262"/>
      <c r="E6" s="262"/>
      <c r="F6" s="262"/>
      <c r="G6" s="262"/>
      <c r="H6" s="262"/>
      <c r="I6" s="44">
        <v>2</v>
      </c>
      <c r="J6" s="46"/>
      <c r="K6" s="46"/>
    </row>
    <row r="7" spans="1:11" ht="12.75">
      <c r="A7" s="261" t="s">
        <v>253</v>
      </c>
      <c r="B7" s="262"/>
      <c r="C7" s="262"/>
      <c r="D7" s="262"/>
      <c r="E7" s="262"/>
      <c r="F7" s="262"/>
      <c r="G7" s="262"/>
      <c r="H7" s="262"/>
      <c r="I7" s="44">
        <v>3</v>
      </c>
      <c r="J7" s="46">
        <v>643280756</v>
      </c>
      <c r="K7" s="46">
        <v>638720146</v>
      </c>
    </row>
    <row r="8" spans="1:11" ht="12.75">
      <c r="A8" s="261" t="s">
        <v>254</v>
      </c>
      <c r="B8" s="262"/>
      <c r="C8" s="262"/>
      <c r="D8" s="262"/>
      <c r="E8" s="262"/>
      <c r="F8" s="262"/>
      <c r="G8" s="262"/>
      <c r="H8" s="262"/>
      <c r="I8" s="44">
        <v>4</v>
      </c>
      <c r="J8" s="46">
        <v>14354359</v>
      </c>
      <c r="K8" s="46"/>
    </row>
    <row r="9" spans="1:11" ht="12.75">
      <c r="A9" s="261" t="s">
        <v>255</v>
      </c>
      <c r="B9" s="262"/>
      <c r="C9" s="262"/>
      <c r="D9" s="262"/>
      <c r="E9" s="262"/>
      <c r="F9" s="262"/>
      <c r="G9" s="262"/>
      <c r="H9" s="262"/>
      <c r="I9" s="44">
        <v>5</v>
      </c>
      <c r="J9" s="46">
        <v>-18914969</v>
      </c>
      <c r="K9" s="46">
        <v>62085681</v>
      </c>
    </row>
    <row r="10" spans="1:11" ht="12.75">
      <c r="A10" s="261" t="s">
        <v>256</v>
      </c>
      <c r="B10" s="262"/>
      <c r="C10" s="262"/>
      <c r="D10" s="262"/>
      <c r="E10" s="262"/>
      <c r="F10" s="262"/>
      <c r="G10" s="262"/>
      <c r="H10" s="262"/>
      <c r="I10" s="44">
        <v>6</v>
      </c>
      <c r="J10" s="46"/>
      <c r="K10" s="46"/>
    </row>
    <row r="11" spans="1:11" ht="12.75">
      <c r="A11" s="261" t="s">
        <v>257</v>
      </c>
      <c r="B11" s="262"/>
      <c r="C11" s="262"/>
      <c r="D11" s="262"/>
      <c r="E11" s="262"/>
      <c r="F11" s="262"/>
      <c r="G11" s="262"/>
      <c r="H11" s="262"/>
      <c r="I11" s="44">
        <v>7</v>
      </c>
      <c r="J11" s="46"/>
      <c r="K11" s="46"/>
    </row>
    <row r="12" spans="1:11" ht="12.75">
      <c r="A12" s="261" t="s">
        <v>258</v>
      </c>
      <c r="B12" s="262"/>
      <c r="C12" s="262"/>
      <c r="D12" s="262"/>
      <c r="E12" s="262"/>
      <c r="F12" s="262"/>
      <c r="G12" s="262"/>
      <c r="H12" s="262"/>
      <c r="I12" s="44">
        <v>8</v>
      </c>
      <c r="J12" s="46"/>
      <c r="K12" s="46"/>
    </row>
    <row r="13" spans="1:11" ht="12.75">
      <c r="A13" s="261" t="s">
        <v>259</v>
      </c>
      <c r="B13" s="262"/>
      <c r="C13" s="262"/>
      <c r="D13" s="262"/>
      <c r="E13" s="262"/>
      <c r="F13" s="262"/>
      <c r="G13" s="262"/>
      <c r="H13" s="262"/>
      <c r="I13" s="44">
        <v>9</v>
      </c>
      <c r="J13" s="46"/>
      <c r="K13" s="46"/>
    </row>
    <row r="14" spans="1:11" ht="12.75">
      <c r="A14" s="263" t="s">
        <v>260</v>
      </c>
      <c r="B14" s="264"/>
      <c r="C14" s="264"/>
      <c r="D14" s="264"/>
      <c r="E14" s="264"/>
      <c r="F14" s="264"/>
      <c r="G14" s="264"/>
      <c r="H14" s="264"/>
      <c r="I14" s="44">
        <v>10</v>
      </c>
      <c r="J14" s="73">
        <f>SUM(J5:J13)</f>
        <v>682370146</v>
      </c>
      <c r="K14" s="73">
        <f>SUM(K5:K13)</f>
        <v>744455827</v>
      </c>
    </row>
    <row r="15" spans="1:11" ht="12.75">
      <c r="A15" s="261" t="s">
        <v>261</v>
      </c>
      <c r="B15" s="262"/>
      <c r="C15" s="262"/>
      <c r="D15" s="262"/>
      <c r="E15" s="262"/>
      <c r="F15" s="262"/>
      <c r="G15" s="262"/>
      <c r="H15" s="262"/>
      <c r="I15" s="44">
        <v>11</v>
      </c>
      <c r="J15" s="46"/>
      <c r="K15" s="46"/>
    </row>
    <row r="16" spans="1:11" ht="12.75">
      <c r="A16" s="261" t="s">
        <v>262</v>
      </c>
      <c r="B16" s="262"/>
      <c r="C16" s="262"/>
      <c r="D16" s="262"/>
      <c r="E16" s="262"/>
      <c r="F16" s="262"/>
      <c r="G16" s="262"/>
      <c r="H16" s="262"/>
      <c r="I16" s="44">
        <v>12</v>
      </c>
      <c r="J16" s="46"/>
      <c r="K16" s="46"/>
    </row>
    <row r="17" spans="1:11" ht="12.75">
      <c r="A17" s="261" t="s">
        <v>263</v>
      </c>
      <c r="B17" s="262"/>
      <c r="C17" s="262"/>
      <c r="D17" s="262"/>
      <c r="E17" s="262"/>
      <c r="F17" s="262"/>
      <c r="G17" s="262"/>
      <c r="H17" s="262"/>
      <c r="I17" s="44">
        <v>13</v>
      </c>
      <c r="J17" s="46"/>
      <c r="K17" s="46"/>
    </row>
    <row r="18" spans="1:11" ht="12.75">
      <c r="A18" s="261" t="s">
        <v>264</v>
      </c>
      <c r="B18" s="262"/>
      <c r="C18" s="262"/>
      <c r="D18" s="262"/>
      <c r="E18" s="262"/>
      <c r="F18" s="262"/>
      <c r="G18" s="262"/>
      <c r="H18" s="262"/>
      <c r="I18" s="44">
        <v>14</v>
      </c>
      <c r="J18" s="46"/>
      <c r="K18" s="46"/>
    </row>
    <row r="19" spans="1:11" ht="12.75">
      <c r="A19" s="261" t="s">
        <v>265</v>
      </c>
      <c r="B19" s="262"/>
      <c r="C19" s="262"/>
      <c r="D19" s="262"/>
      <c r="E19" s="262"/>
      <c r="F19" s="262"/>
      <c r="G19" s="262"/>
      <c r="H19" s="262"/>
      <c r="I19" s="44">
        <v>15</v>
      </c>
      <c r="J19" s="46"/>
      <c r="K19" s="46"/>
    </row>
    <row r="20" spans="1:11" ht="12.75">
      <c r="A20" s="261" t="s">
        <v>266</v>
      </c>
      <c r="B20" s="262"/>
      <c r="C20" s="262"/>
      <c r="D20" s="262"/>
      <c r="E20" s="262"/>
      <c r="F20" s="262"/>
      <c r="G20" s="262"/>
      <c r="H20" s="262"/>
      <c r="I20" s="44">
        <v>16</v>
      </c>
      <c r="J20" s="46"/>
      <c r="K20" s="46"/>
    </row>
    <row r="21" spans="1:11" ht="12.75">
      <c r="A21" s="263" t="s">
        <v>267</v>
      </c>
      <c r="B21" s="264"/>
      <c r="C21" s="264"/>
      <c r="D21" s="264"/>
      <c r="E21" s="264"/>
      <c r="F21" s="264"/>
      <c r="G21" s="264"/>
      <c r="H21" s="264"/>
      <c r="I21" s="44">
        <v>17</v>
      </c>
      <c r="J21" s="74">
        <f>SUM(J15:J20)</f>
        <v>0</v>
      </c>
      <c r="K21" s="74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5" t="s">
        <v>268</v>
      </c>
      <c r="B23" s="266"/>
      <c r="C23" s="266"/>
      <c r="D23" s="266"/>
      <c r="E23" s="266"/>
      <c r="F23" s="266"/>
      <c r="G23" s="266"/>
      <c r="H23" s="266"/>
      <c r="I23" s="47">
        <v>18</v>
      </c>
      <c r="J23" s="45"/>
      <c r="K23" s="45"/>
    </row>
    <row r="24" spans="1:11" ht="17.25" customHeight="1">
      <c r="A24" s="267" t="s">
        <v>269</v>
      </c>
      <c r="B24" s="268"/>
      <c r="C24" s="268"/>
      <c r="D24" s="268"/>
      <c r="E24" s="268"/>
      <c r="F24" s="268"/>
      <c r="G24" s="268"/>
      <c r="H24" s="268"/>
      <c r="I24" s="48">
        <v>19</v>
      </c>
      <c r="J24" s="74"/>
      <c r="K24" s="74"/>
    </row>
    <row r="25" spans="1:11" ht="30" customHeight="1">
      <c r="A25" s="269" t="s">
        <v>270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J69" sqref="J6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8" t="s">
        <v>246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9" t="s">
        <v>302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0" ht="12.75" customHeight="1">
      <c r="A5" s="282"/>
      <c r="B5" s="283"/>
      <c r="C5" s="283"/>
      <c r="D5" s="283"/>
      <c r="E5" s="283"/>
      <c r="F5" s="283"/>
      <c r="G5" s="283"/>
      <c r="H5" s="283"/>
      <c r="I5" s="283"/>
      <c r="J5" s="284"/>
    </row>
    <row r="6" spans="1:10" ht="12.75" customHeight="1">
      <c r="A6" s="282"/>
      <c r="B6" s="283"/>
      <c r="C6" s="283"/>
      <c r="D6" s="283"/>
      <c r="E6" s="283"/>
      <c r="F6" s="283"/>
      <c r="G6" s="283"/>
      <c r="H6" s="283"/>
      <c r="I6" s="283"/>
      <c r="J6" s="284"/>
    </row>
    <row r="7" spans="1:10" ht="12.75" customHeight="1">
      <c r="A7" s="282"/>
      <c r="B7" s="283"/>
      <c r="C7" s="283"/>
      <c r="D7" s="283"/>
      <c r="E7" s="283"/>
      <c r="F7" s="283"/>
      <c r="G7" s="283"/>
      <c r="H7" s="283"/>
      <c r="I7" s="283"/>
      <c r="J7" s="284"/>
    </row>
    <row r="8" spans="1:10" ht="12.75" customHeight="1">
      <c r="A8" s="282"/>
      <c r="B8" s="283"/>
      <c r="C8" s="283"/>
      <c r="D8" s="283"/>
      <c r="E8" s="283"/>
      <c r="F8" s="283"/>
      <c r="G8" s="283"/>
      <c r="H8" s="283"/>
      <c r="I8" s="283"/>
      <c r="J8" s="284"/>
    </row>
    <row r="9" spans="1:10" ht="12.75" customHeight="1">
      <c r="A9" s="282"/>
      <c r="B9" s="283"/>
      <c r="C9" s="283"/>
      <c r="D9" s="283"/>
      <c r="E9" s="283"/>
      <c r="F9" s="283"/>
      <c r="G9" s="283"/>
      <c r="H9" s="283"/>
      <c r="I9" s="283"/>
      <c r="J9" s="284"/>
    </row>
    <row r="10" spans="1:10" ht="12.75" customHeight="1">
      <c r="A10" s="282"/>
      <c r="B10" s="283"/>
      <c r="C10" s="283"/>
      <c r="D10" s="283"/>
      <c r="E10" s="283"/>
      <c r="F10" s="283"/>
      <c r="G10" s="283"/>
      <c r="H10" s="283"/>
      <c r="I10" s="283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 - Uprava</cp:lastModifiedBy>
  <cp:lastPrinted>2012-07-30T12:36:37Z</cp:lastPrinted>
  <dcterms:created xsi:type="dcterms:W3CDTF">2008-10-17T11:51:54Z</dcterms:created>
  <dcterms:modified xsi:type="dcterms:W3CDTF">2012-10-29T11:49:05Z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