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19230" windowHeight="5895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<sst xmlns="http://schemas.openxmlformats.org/spreadsheetml/2006/main" count="340" uniqueCount="308">
  <si>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</si>
  <si>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</si>
  <si>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</si>
  <si>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</si>
  <si>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</si>
  <si>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</si>
  <si>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</si>
  <si>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</si>
  <si>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</si>
  <si>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</si>
  <si>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</si>
  <si>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</si>
  <si>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</si>
  <si>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</si>
  <si>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</si>
  <si>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</si>
  <si>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</si>
  <si>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</si>
  <si>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</si>
  <si>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</si>
  <si>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</si>
  <si>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</si>
  <si>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</si>
  <si>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</si>
  <si>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</si>
  <si>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</si>
  <si>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</si>
  <si>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</si>
  <si>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</si>
  <si>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</si>
  <si>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</si>
  <si>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</si>
  <si>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</si>
  <si>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</si>
  <si>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</si>
  <si>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</si>
  <si>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</si>
  <si>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</si>
  <si>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</si>
  <si>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</si>
  <si>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</si>
  <si>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</si>
  <si>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</si>
  <si>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</si>
  <si>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</si>
  <si>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</si>
  <si>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</si>
  <si>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</si>
  <si>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</si>
  <si>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</si>
  <si>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</si>
  <si>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</si>
  <si>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</si>
  <si>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</si>
  <si>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</si>
  <si>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</si>
  <si>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</si>
  <si>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</si>
  <si>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</si>
  <si>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</si>
  <si>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</si>
  <si>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</si>
  <si>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</si>
  <si>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</si>
  <si>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</si>
  <si>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</si>
  <si>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</si>
  <si>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</si>
  <si>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</si>
  <si>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</si>
  <si>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</si>
  <si>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</si>
  <si>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</si>
  <si>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</si>
  <si>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</si>
  <si>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</si>
  <si>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</si>
  <si>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</si>
  <si>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</si>
  <si>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</si>
  <si>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</si>
  <si>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</si>
  <si>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</si>
  <si>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</si>
  <si>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</si>
  <si>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</si>
  <si>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</si>
  <si>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</si>
  <si>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</si>
  <si>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</si>
  <si>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</si>
  <si>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</si>
  <si>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</si>
  <si>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</si>
  <si>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</si>
  <si>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</si>
  <si>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</si>
  <si>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</si>
  <si>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</si>
  <si>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</si>
  <si>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</si>
  <si>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</si>
  <si>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</si>
  <si>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</si>
  <si>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</si>
  <si>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</si>
  <si>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</si>
  <si>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</si>
  <si>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</si>
  <si>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</si>
  <si>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</si>
  <si>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</si>
  <si>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</si>
  <si>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</si>
  <si>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</si>
  <si>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</si>
  <si>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</si>
  <si>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</si>
  <si>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</si>
  <si>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</si>
  <si>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</si>
  <si>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</si>
  <si>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</si>
  <si>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</si>
  <si>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</si>
  <si>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</si>
  <si>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</si>
  <si>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</si>
  <si>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</si>
  <si>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</si>
  <si>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</si>
  <si>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</si>
  <si>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</si>
  <si>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</si>
  <si>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</si>
  <si>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</si>
  <si>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</si>
  <si>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</si>
  <si>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</si>
  <si>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</si>
  <si>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</si>
  <si>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</si>
  <si>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</si>
  <si>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</si>
  <si>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</si>
  <si>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</si>
  <si>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</si>
  <si>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</si>
  <si>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</si>
  <si>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</si>
  <si>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</si>
  <si>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</si>
  <si>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</si>
  <si>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</si>
  <si>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</si>
  <si>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</si>
  <si>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</si>
  <si>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</si>
  <si>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</si>
  <si>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</si>
  <si>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</si>
  <si>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</si>
  <si>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</si>
  <si>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</si>
  <si>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</si>
  <si>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</si>
  <si>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</si>
  <si>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</si>
  <si>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</si>
  <si>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</si>
  <si>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</si>
  <si>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</si>
  <si>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</si>
  <si>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</si>
  <si>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</si>
  <si>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</si>
  <si>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</si>
  <si>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</si>
  <si>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</si>
  <si>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</si>
  <si>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</si>
  <si>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</si>
  <si>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</si>
  <si>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</si>
  <si>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</si>
  <si>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</si>
  <si>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</si>
  <si>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</si>
  <si>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</si>
  <si>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</si>
  <si>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</si>
  <si>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</si>
  <si>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</si>
  <si>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</si>
  <si>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</si>
  <si>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</si>
  <si>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</si>
  <si>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</si>
  <si>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</si>
  <si>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</si>
  <si>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</si>
  <si>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</si>
  <si>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</si>
  <si>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</si>
  <si>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</si>
  <si>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</si>
  <si>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</si>
  <si>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</si>
  <si>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</si>
  <si>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</si>
  <si>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</si>
  <si>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</si>
  <si>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</si>
  <si>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</si>
  <si>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</si>
  <si>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</si>
  <si>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</si>
  <si>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</si>
  <si>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</si>
  <si>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</si>
  <si>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</si>
  <si>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</si>
  <si>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</si>
  <si>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</si>
  <si>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</si>
  <si>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</si>
  <si>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</si>
  <si>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</si>
  <si>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</si>
  <si>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</si>
  <si>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</si>
  <si>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</si>
  <si>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</si>
  <si>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</si>
  <si>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</si>
  <si>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</si>
  <si>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</si>
  <si>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</si>
  <si>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</si>
  <si>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</si>
  <si>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</si>
  <si>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</si>
  <si>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</si>
  <si>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</si>
  <si>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</si>
  <si>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</si>
  <si>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</si>
  <si>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</si>
  <si>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</si>
  <si>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</si>
  <si>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</si>
  <si>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</si>
  <si>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</si>
  <si>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</si>
  <si>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</si>
  <si>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</si>
  <si>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</si>
  <si>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</si>
  <si>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</si>
  <si>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</si>
  <si>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</si>
  <si>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</si>
  <si>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</si>
  <si>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</si>
  <si>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</si>
  <si>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</si>
  <si>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</si>
  <si>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</si>
  <si>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</si>
  <si>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</si>
  <si>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</si>
  <si>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</si>
  <si>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</si>
  <si>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</si>
  <si>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</si>
  <si>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</si>
  <si>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</si>
  <si>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</si>
  <si>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</si>
  <si>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</si>
  <si>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</si>
  <si>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</si>
  <si>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</si>
  <si>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</si>
  <si>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</si>
  <si>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</si>
  <si>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</si>
  <si>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</si>
  <si>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</si>
  <si>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</si>
  <si>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</si>
  <si>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</si>
  <si>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</si>
  <si>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</si>
  <si>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</si>
  <si>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</si>
  <si>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</si>
  <si>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</si>
  <si>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</si>
  <si>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</si>
  <si>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</si>
  <si>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</si>
  <si>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</si>
  <si>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</si>
  <si>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1. Financijski izvještaji (bilanca, račun dobiti i gubitka, izvještaj o novčanom tijeku, izvještaj o promjenama</t>
  </si>
  <si>
    <t>30.09.2013.</t>
  </si>
  <si>
    <t>stanje na dan 30.09.2013.</t>
  </si>
  <si>
    <t>u razdoblju 01.01.2013. do 30.09.2013.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</si>
</sst>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#,##0.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194" fontId="0" fillId="0" borderId="0" xfId="52" applyNumberFormat="1" applyFont="1" applyFill="1" applyAlignment="1">
      <alignment/>
    </xf>
    <xf numFmtId="195" fontId="0" fillId="0" borderId="0" xfId="0" applyNumberFormat="1" applyFill="1" applyAlignment="1">
      <alignment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28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4" fillId="0" borderId="25" xfId="35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6" xfId="51" applyFont="1" applyFill="1" applyBorder="1" applyAlignment="1">
      <alignment horizontal="left" vertical="center"/>
      <protection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0" t="s">
        <v>214</v>
      </c>
      <c r="B1" s="131"/>
      <c r="C1" s="131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79" t="s">
        <v>215</v>
      </c>
      <c r="B2" s="180"/>
      <c r="C2" s="180"/>
      <c r="D2" s="181"/>
      <c r="E2" s="113" t="s">
        <v>285</v>
      </c>
      <c r="F2" s="11"/>
      <c r="G2" s="12" t="s">
        <v>216</v>
      </c>
      <c r="H2" s="113" t="s">
        <v>305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">
      <c r="A4" s="182" t="s">
        <v>281</v>
      </c>
      <c r="B4" s="183"/>
      <c r="C4" s="183"/>
      <c r="D4" s="183"/>
      <c r="E4" s="183"/>
      <c r="F4" s="183"/>
      <c r="G4" s="183"/>
      <c r="H4" s="183"/>
      <c r="I4" s="184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47" t="s">
        <v>217</v>
      </c>
      <c r="B6" s="148"/>
      <c r="C6" s="125" t="s">
        <v>286</v>
      </c>
      <c r="D6" s="126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85" t="s">
        <v>218</v>
      </c>
      <c r="B8" s="186"/>
      <c r="C8" s="125" t="s">
        <v>287</v>
      </c>
      <c r="D8" s="126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33" t="s">
        <v>219</v>
      </c>
      <c r="B10" s="177"/>
      <c r="C10" s="125" t="s">
        <v>288</v>
      </c>
      <c r="D10" s="126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78"/>
      <c r="B11" s="177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47" t="s">
        <v>220</v>
      </c>
      <c r="B12" s="148"/>
      <c r="C12" s="135" t="s">
        <v>289</v>
      </c>
      <c r="D12" s="174"/>
      <c r="E12" s="174"/>
      <c r="F12" s="174"/>
      <c r="G12" s="174"/>
      <c r="H12" s="174"/>
      <c r="I12" s="149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47" t="s">
        <v>221</v>
      </c>
      <c r="B14" s="148"/>
      <c r="C14" s="175">
        <v>52100</v>
      </c>
      <c r="D14" s="176"/>
      <c r="E14" s="15"/>
      <c r="F14" s="135" t="s">
        <v>290</v>
      </c>
      <c r="G14" s="174"/>
      <c r="H14" s="174"/>
      <c r="I14" s="149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47" t="s">
        <v>222</v>
      </c>
      <c r="B16" s="148"/>
      <c r="C16" s="135" t="s">
        <v>291</v>
      </c>
      <c r="D16" s="174"/>
      <c r="E16" s="174"/>
      <c r="F16" s="174"/>
      <c r="G16" s="174"/>
      <c r="H16" s="174"/>
      <c r="I16" s="149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47" t="s">
        <v>223</v>
      </c>
      <c r="B18" s="148"/>
      <c r="C18" s="170" t="s">
        <v>292</v>
      </c>
      <c r="D18" s="171"/>
      <c r="E18" s="171"/>
      <c r="F18" s="171"/>
      <c r="G18" s="171"/>
      <c r="H18" s="171"/>
      <c r="I18" s="172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47" t="s">
        <v>224</v>
      </c>
      <c r="B20" s="148"/>
      <c r="C20" s="170" t="s">
        <v>293</v>
      </c>
      <c r="D20" s="171"/>
      <c r="E20" s="171"/>
      <c r="F20" s="171"/>
      <c r="G20" s="171"/>
      <c r="H20" s="171"/>
      <c r="I20" s="172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47" t="s">
        <v>225</v>
      </c>
      <c r="B22" s="148"/>
      <c r="C22" s="114">
        <v>359</v>
      </c>
      <c r="D22" s="135" t="s">
        <v>290</v>
      </c>
      <c r="E22" s="160"/>
      <c r="F22" s="161"/>
      <c r="G22" s="147"/>
      <c r="H22" s="173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47" t="s">
        <v>226</v>
      </c>
      <c r="B24" s="148"/>
      <c r="C24" s="114">
        <v>18</v>
      </c>
      <c r="D24" s="135" t="s">
        <v>294</v>
      </c>
      <c r="E24" s="160"/>
      <c r="F24" s="160"/>
      <c r="G24" s="161"/>
      <c r="H24" s="50" t="s">
        <v>227</v>
      </c>
      <c r="I24" s="120">
        <v>736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47" t="s">
        <v>228</v>
      </c>
      <c r="B26" s="148"/>
      <c r="C26" s="115" t="s">
        <v>295</v>
      </c>
      <c r="D26" s="24"/>
      <c r="E26" s="32"/>
      <c r="F26" s="23"/>
      <c r="G26" s="162" t="s">
        <v>229</v>
      </c>
      <c r="H26" s="148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63" t="s">
        <v>230</v>
      </c>
      <c r="B28" s="164"/>
      <c r="C28" s="165"/>
      <c r="D28" s="165"/>
      <c r="E28" s="166" t="s">
        <v>231</v>
      </c>
      <c r="F28" s="167"/>
      <c r="G28" s="167"/>
      <c r="H28" s="168" t="s">
        <v>232</v>
      </c>
      <c r="I28" s="169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4"/>
      <c r="B30" s="155"/>
      <c r="C30" s="155"/>
      <c r="D30" s="156"/>
      <c r="E30" s="154"/>
      <c r="F30" s="155"/>
      <c r="G30" s="155"/>
      <c r="H30" s="125"/>
      <c r="I30" s="126"/>
      <c r="J30" s="9"/>
      <c r="K30" s="9"/>
      <c r="L30" s="9"/>
    </row>
    <row r="31" spans="1:12" ht="12.75">
      <c r="A31" s="87"/>
      <c r="B31" s="21"/>
      <c r="C31" s="20"/>
      <c r="D31" s="158"/>
      <c r="E31" s="158"/>
      <c r="F31" s="158"/>
      <c r="G31" s="159"/>
      <c r="H31" s="15"/>
      <c r="I31" s="94"/>
      <c r="J31" s="9"/>
      <c r="K31" s="9"/>
      <c r="L31" s="9"/>
    </row>
    <row r="32" spans="1:12" ht="12.75">
      <c r="A32" s="154"/>
      <c r="B32" s="155"/>
      <c r="C32" s="155"/>
      <c r="D32" s="156"/>
      <c r="E32" s="154"/>
      <c r="F32" s="155"/>
      <c r="G32" s="155"/>
      <c r="H32" s="125"/>
      <c r="I32" s="126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4"/>
      <c r="B34" s="155"/>
      <c r="C34" s="155"/>
      <c r="D34" s="156"/>
      <c r="E34" s="154"/>
      <c r="F34" s="155"/>
      <c r="G34" s="155"/>
      <c r="H34" s="125"/>
      <c r="I34" s="126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4"/>
      <c r="B36" s="155"/>
      <c r="C36" s="155"/>
      <c r="D36" s="156"/>
      <c r="E36" s="154"/>
      <c r="F36" s="155"/>
      <c r="G36" s="155"/>
      <c r="H36" s="125"/>
      <c r="I36" s="126"/>
      <c r="J36" s="9"/>
      <c r="K36" s="9"/>
      <c r="L36" s="9"/>
    </row>
    <row r="37" spans="1:12" ht="12.75">
      <c r="A37" s="96"/>
      <c r="B37" s="29"/>
      <c r="C37" s="152"/>
      <c r="D37" s="153"/>
      <c r="E37" s="15"/>
      <c r="F37" s="152"/>
      <c r="G37" s="153"/>
      <c r="H37" s="15"/>
      <c r="I37" s="88"/>
      <c r="J37" s="9"/>
      <c r="K37" s="9"/>
      <c r="L37" s="9"/>
    </row>
    <row r="38" spans="1:12" ht="12.75">
      <c r="A38" s="154"/>
      <c r="B38" s="155"/>
      <c r="C38" s="155"/>
      <c r="D38" s="156"/>
      <c r="E38" s="154"/>
      <c r="F38" s="155"/>
      <c r="G38" s="155"/>
      <c r="H38" s="125"/>
      <c r="I38" s="126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4"/>
      <c r="B40" s="155"/>
      <c r="C40" s="155"/>
      <c r="D40" s="156"/>
      <c r="E40" s="154"/>
      <c r="F40" s="155"/>
      <c r="G40" s="155"/>
      <c r="H40" s="125"/>
      <c r="I40" s="126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33" t="s">
        <v>233</v>
      </c>
      <c r="B44" s="134"/>
      <c r="C44" s="125"/>
      <c r="D44" s="126"/>
      <c r="E44" s="25"/>
      <c r="F44" s="135"/>
      <c r="G44" s="155"/>
      <c r="H44" s="155"/>
      <c r="I44" s="156"/>
      <c r="J44" s="9"/>
      <c r="K44" s="9"/>
      <c r="L44" s="9"/>
    </row>
    <row r="45" spans="1:12" ht="12.75">
      <c r="A45" s="96"/>
      <c r="B45" s="29"/>
      <c r="C45" s="152"/>
      <c r="D45" s="153"/>
      <c r="E45" s="15"/>
      <c r="F45" s="152"/>
      <c r="G45" s="157"/>
      <c r="H45" s="34"/>
      <c r="I45" s="100"/>
      <c r="J45" s="9"/>
      <c r="K45" s="9"/>
      <c r="L45" s="9"/>
    </row>
    <row r="46" spans="1:12" ht="12.75">
      <c r="A46" s="133" t="s">
        <v>234</v>
      </c>
      <c r="B46" s="134"/>
      <c r="C46" s="135" t="s">
        <v>297</v>
      </c>
      <c r="D46" s="136"/>
      <c r="E46" s="136"/>
      <c r="F46" s="136"/>
      <c r="G46" s="136"/>
      <c r="H46" s="136"/>
      <c r="I46" s="137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33" t="s">
        <v>236</v>
      </c>
      <c r="B48" s="134"/>
      <c r="C48" s="138" t="s">
        <v>298</v>
      </c>
      <c r="D48" s="139"/>
      <c r="E48" s="140"/>
      <c r="F48" s="15"/>
      <c r="G48" s="50" t="s">
        <v>237</v>
      </c>
      <c r="H48" s="138" t="s">
        <v>299</v>
      </c>
      <c r="I48" s="140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33" t="s">
        <v>223</v>
      </c>
      <c r="B50" s="134"/>
      <c r="C50" s="146" t="s">
        <v>300</v>
      </c>
      <c r="D50" s="139"/>
      <c r="E50" s="139"/>
      <c r="F50" s="139"/>
      <c r="G50" s="139"/>
      <c r="H50" s="139"/>
      <c r="I50" s="140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47" t="s">
        <v>238</v>
      </c>
      <c r="B52" s="148"/>
      <c r="C52" s="138" t="s">
        <v>303</v>
      </c>
      <c r="D52" s="139"/>
      <c r="E52" s="139"/>
      <c r="F52" s="139"/>
      <c r="G52" s="139"/>
      <c r="H52" s="139"/>
      <c r="I52" s="149"/>
      <c r="J52" s="9"/>
      <c r="K52" s="9"/>
      <c r="L52" s="9"/>
    </row>
    <row r="53" spans="1:12" ht="12.75">
      <c r="A53" s="101"/>
      <c r="B53" s="19"/>
      <c r="C53" s="132" t="s">
        <v>239</v>
      </c>
      <c r="D53" s="132"/>
      <c r="E53" s="132"/>
      <c r="F53" s="132"/>
      <c r="G53" s="132"/>
      <c r="H53" s="132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50" t="s">
        <v>240</v>
      </c>
      <c r="C55" s="151"/>
      <c r="D55" s="151"/>
      <c r="E55" s="151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27" t="s">
        <v>304</v>
      </c>
      <c r="C56" s="128"/>
      <c r="D56" s="128"/>
      <c r="E56" s="128"/>
      <c r="F56" s="128"/>
      <c r="G56" s="128"/>
      <c r="H56" s="128"/>
      <c r="I56" s="129"/>
      <c r="J56" s="9"/>
      <c r="K56" s="9"/>
      <c r="L56" s="9"/>
    </row>
    <row r="57" spans="1:12" ht="12.75">
      <c r="A57" s="101"/>
      <c r="B57" s="127" t="s">
        <v>272</v>
      </c>
      <c r="C57" s="128"/>
      <c r="D57" s="128"/>
      <c r="E57" s="128"/>
      <c r="F57" s="128"/>
      <c r="G57" s="128"/>
      <c r="H57" s="128"/>
      <c r="I57" s="103"/>
      <c r="J57" s="9"/>
      <c r="K57" s="9"/>
      <c r="L57" s="9"/>
    </row>
    <row r="58" spans="1:12" ht="12.75">
      <c r="A58" s="101"/>
      <c r="B58" s="127" t="s">
        <v>273</v>
      </c>
      <c r="C58" s="128"/>
      <c r="D58" s="128"/>
      <c r="E58" s="128"/>
      <c r="F58" s="128"/>
      <c r="G58" s="128"/>
      <c r="H58" s="128"/>
      <c r="I58" s="129"/>
      <c r="J58" s="9"/>
      <c r="K58" s="9"/>
      <c r="L58" s="9"/>
    </row>
    <row r="59" spans="1:12" ht="12.75">
      <c r="A59" s="101"/>
      <c r="B59" s="127" t="s">
        <v>274</v>
      </c>
      <c r="C59" s="128"/>
      <c r="D59" s="128"/>
      <c r="E59" s="128"/>
      <c r="F59" s="128"/>
      <c r="G59" s="128"/>
      <c r="H59" s="128"/>
      <c r="I59" s="129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41" t="s">
        <v>243</v>
      </c>
      <c r="H62" s="142"/>
      <c r="I62" s="143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44"/>
      <c r="H63" s="145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A34:D34"/>
    <mergeCell ref="E34:G34"/>
    <mergeCell ref="H34:I34"/>
    <mergeCell ref="A36:D36"/>
    <mergeCell ref="E36:G36"/>
    <mergeCell ref="H36:I36"/>
    <mergeCell ref="B57:H57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K64" sqref="K64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306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301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50</v>
      </c>
      <c r="B4" s="203"/>
      <c r="C4" s="203"/>
      <c r="D4" s="203"/>
      <c r="E4" s="203"/>
      <c r="F4" s="203"/>
      <c r="G4" s="203"/>
      <c r="H4" s="204"/>
      <c r="I4" s="57" t="s">
        <v>244</v>
      </c>
      <c r="J4" s="58" t="s">
        <v>283</v>
      </c>
      <c r="K4" s="59" t="s">
        <v>284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56">
        <v>2</v>
      </c>
      <c r="J5" s="55">
        <v>3</v>
      </c>
      <c r="K5" s="55">
        <v>4</v>
      </c>
    </row>
    <row r="6" spans="1:11" ht="12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51</v>
      </c>
      <c r="B7" s="192"/>
      <c r="C7" s="192"/>
      <c r="D7" s="192"/>
      <c r="E7" s="192"/>
      <c r="F7" s="192"/>
      <c r="G7" s="192"/>
      <c r="H7" s="193"/>
      <c r="I7" s="3">
        <v>1</v>
      </c>
      <c r="J7" s="5"/>
      <c r="K7" s="5"/>
    </row>
    <row r="8" spans="1:11" ht="12.75">
      <c r="A8" s="194" t="s">
        <v>8</v>
      </c>
      <c r="B8" s="195"/>
      <c r="C8" s="195"/>
      <c r="D8" s="195"/>
      <c r="E8" s="195"/>
      <c r="F8" s="195"/>
      <c r="G8" s="195"/>
      <c r="H8" s="196"/>
      <c r="I8" s="1">
        <v>2</v>
      </c>
      <c r="J8" s="52">
        <f>J9+J16+J26+J35+J39</f>
        <v>1061908796</v>
      </c>
      <c r="K8" s="52">
        <f>K9+K16+K26+K35+K39</f>
        <v>1074008067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52">
        <f>SUM(J10:J15)</f>
        <v>4256078</v>
      </c>
      <c r="K9" s="52">
        <f>SUM(K10:K15)</f>
        <v>3767326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6"/>
      <c r="K10" s="6"/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6">
        <v>2578861</v>
      </c>
      <c r="K11" s="6">
        <v>2247318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6"/>
      <c r="K12" s="6"/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6"/>
      <c r="K13" s="6"/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6">
        <v>1085686</v>
      </c>
      <c r="K14" s="6">
        <v>1085686</v>
      </c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6">
        <v>591531</v>
      </c>
      <c r="K15" s="6">
        <v>434322</v>
      </c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52">
        <f>SUM(J17:J25)</f>
        <v>1047388515</v>
      </c>
      <c r="K16" s="52">
        <f>SUM(K17:K25)</f>
        <v>1060097155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6">
        <v>191795521</v>
      </c>
      <c r="K17" s="6">
        <v>191795521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6">
        <v>784879077</v>
      </c>
      <c r="K18" s="6">
        <v>795087464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6">
        <v>50214024</v>
      </c>
      <c r="K19" s="6">
        <v>53055985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6">
        <v>710180</v>
      </c>
      <c r="K20" s="6">
        <v>1306066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6"/>
      <c r="K21" s="6"/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6">
        <v>1562542</v>
      </c>
      <c r="K22" s="6">
        <v>473090</v>
      </c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6">
        <v>8040722</v>
      </c>
      <c r="K23" s="6">
        <v>7154702</v>
      </c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6">
        <v>10186449</v>
      </c>
      <c r="K24" s="6">
        <v>11224327</v>
      </c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6"/>
      <c r="K25" s="6"/>
    </row>
    <row r="26" spans="1:11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52">
        <f>SUM(J27:J34)</f>
        <v>696609</v>
      </c>
      <c r="K26" s="52">
        <f>SUM(K27:K34)</f>
        <v>575992</v>
      </c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6">
        <v>40000</v>
      </c>
      <c r="K27" s="6">
        <v>40000</v>
      </c>
    </row>
    <row r="28" spans="1:11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6"/>
      <c r="K28" s="6"/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6"/>
      <c r="K29" s="6"/>
    </row>
    <row r="30" spans="1:11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6"/>
      <c r="K30" s="6"/>
    </row>
    <row r="31" spans="1:11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6">
        <v>151690</v>
      </c>
      <c r="K31" s="6">
        <v>151690</v>
      </c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6">
        <v>504919</v>
      </c>
      <c r="K32" s="6">
        <v>384302</v>
      </c>
    </row>
    <row r="33" spans="1:11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6"/>
      <c r="K33" s="6"/>
    </row>
    <row r="34" spans="1:11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6"/>
      <c r="K34" s="6"/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6"/>
      <c r="K36" s="6"/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6"/>
      <c r="K37" s="6"/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6"/>
      <c r="K38" s="6"/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6">
        <v>9567594</v>
      </c>
      <c r="K39" s="6">
        <v>9567594</v>
      </c>
    </row>
    <row r="40" spans="1:11" ht="12.75">
      <c r="A40" s="194" t="s">
        <v>206</v>
      </c>
      <c r="B40" s="195"/>
      <c r="C40" s="195"/>
      <c r="D40" s="195"/>
      <c r="E40" s="195"/>
      <c r="F40" s="195"/>
      <c r="G40" s="195"/>
      <c r="H40" s="196"/>
      <c r="I40" s="1">
        <v>34</v>
      </c>
      <c r="J40" s="52">
        <f>J41+J49+J56+J64</f>
        <v>43719693</v>
      </c>
      <c r="K40" s="52">
        <f>K41+K49+K56+K64</f>
        <v>114541690</v>
      </c>
    </row>
    <row r="41" spans="1:11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52">
        <f>SUM(J42:J48)</f>
        <v>687751</v>
      </c>
      <c r="K41" s="52">
        <f>SUM(K42:K48)</f>
        <v>840469</v>
      </c>
    </row>
    <row r="42" spans="1:11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6">
        <v>665355</v>
      </c>
      <c r="K42" s="6">
        <v>835203</v>
      </c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6"/>
      <c r="K43" s="6"/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6"/>
      <c r="K44" s="6"/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6">
        <v>4803</v>
      </c>
      <c r="K45" s="6">
        <v>5266</v>
      </c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6">
        <v>17593</v>
      </c>
      <c r="K46" s="6">
        <v>0</v>
      </c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6"/>
      <c r="K47" s="6"/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6"/>
      <c r="K48" s="6"/>
    </row>
    <row r="49" spans="1:11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52">
        <f>SUM(J50:J55)</f>
        <v>15417136</v>
      </c>
      <c r="K49" s="52">
        <f>SUM(K50:K55)</f>
        <v>40023869</v>
      </c>
    </row>
    <row r="50" spans="1:11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6">
        <v>579887</v>
      </c>
      <c r="K50" s="6">
        <v>1996786</v>
      </c>
    </row>
    <row r="51" spans="1:11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6">
        <v>7066523</v>
      </c>
      <c r="K51" s="6">
        <v>31958514</v>
      </c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6"/>
      <c r="K52" s="6"/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6">
        <v>14636</v>
      </c>
      <c r="K53" s="6">
        <v>22379</v>
      </c>
    </row>
    <row r="54" spans="1:11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6">
        <v>4061062</v>
      </c>
      <c r="K54" s="6">
        <v>2503490</v>
      </c>
    </row>
    <row r="55" spans="1:11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6">
        <v>3695028</v>
      </c>
      <c r="K55" s="6">
        <v>3542700</v>
      </c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6"/>
      <c r="K57" s="6"/>
    </row>
    <row r="58" spans="1:11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6"/>
      <c r="K58" s="6"/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6"/>
      <c r="K59" s="6"/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6"/>
      <c r="K60" s="6"/>
    </row>
    <row r="61" spans="1:11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6"/>
      <c r="K61" s="6"/>
    </row>
    <row r="62" spans="1:11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6"/>
      <c r="K62" s="6"/>
    </row>
    <row r="63" spans="1:11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6"/>
      <c r="K63" s="6"/>
    </row>
    <row r="64" spans="1:11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6">
        <v>27614806</v>
      </c>
      <c r="K64" s="6">
        <v>73677352</v>
      </c>
    </row>
    <row r="65" spans="1:11" ht="12.75">
      <c r="A65" s="194" t="s">
        <v>47</v>
      </c>
      <c r="B65" s="195"/>
      <c r="C65" s="195"/>
      <c r="D65" s="195"/>
      <c r="E65" s="195"/>
      <c r="F65" s="195"/>
      <c r="G65" s="195"/>
      <c r="H65" s="196"/>
      <c r="I65" s="1">
        <v>59</v>
      </c>
      <c r="J65" s="6"/>
      <c r="K65" s="6"/>
    </row>
    <row r="66" spans="1:11" ht="12.75">
      <c r="A66" s="194" t="s">
        <v>207</v>
      </c>
      <c r="B66" s="195"/>
      <c r="C66" s="195"/>
      <c r="D66" s="195"/>
      <c r="E66" s="195"/>
      <c r="F66" s="195"/>
      <c r="G66" s="195"/>
      <c r="H66" s="196"/>
      <c r="I66" s="1">
        <v>60</v>
      </c>
      <c r="J66" s="52">
        <f>J7+J8+J40+J65</f>
        <v>1105628489</v>
      </c>
      <c r="K66" s="52">
        <f>K7+K8+K40+K65</f>
        <v>1188549757</v>
      </c>
    </row>
    <row r="67" spans="1:11" ht="12.75">
      <c r="A67" s="208" t="s">
        <v>82</v>
      </c>
      <c r="B67" s="209"/>
      <c r="C67" s="209"/>
      <c r="D67" s="209"/>
      <c r="E67" s="209"/>
      <c r="F67" s="209"/>
      <c r="G67" s="209"/>
      <c r="H67" s="210"/>
      <c r="I67" s="4">
        <v>61</v>
      </c>
      <c r="J67" s="7"/>
      <c r="K67" s="7"/>
    </row>
    <row r="68" spans="1:11" ht="12.75">
      <c r="A68" s="211" t="s">
        <v>49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1" t="s">
        <v>160</v>
      </c>
      <c r="B69" s="192"/>
      <c r="C69" s="192"/>
      <c r="D69" s="192"/>
      <c r="E69" s="192"/>
      <c r="F69" s="192"/>
      <c r="G69" s="192"/>
      <c r="H69" s="193"/>
      <c r="I69" s="3">
        <v>62</v>
      </c>
      <c r="J69" s="53">
        <f>J70+J71+J72+J78+J79+J82+J85</f>
        <v>683044563</v>
      </c>
      <c r="K69" s="53">
        <f>K70+K71+K72+K78+K79+K82+K85</f>
        <v>736683381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6">
        <v>43650000</v>
      </c>
      <c r="K70" s="6">
        <v>43650000</v>
      </c>
    </row>
    <row r="71" spans="1:11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6"/>
      <c r="K71" s="6"/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52">
        <f>J73+J74-J75+J76+J77</f>
        <v>638669776</v>
      </c>
      <c r="K72" s="52">
        <f>K73+K74-K75+K76+K77</f>
        <v>638669776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6">
        <v>2129389</v>
      </c>
      <c r="K73" s="6">
        <v>2129389</v>
      </c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6">
        <v>3380</v>
      </c>
      <c r="K74" s="6"/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6">
        <v>3380</v>
      </c>
      <c r="K75" s="6"/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6"/>
      <c r="K76" s="6"/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6">
        <v>636540387</v>
      </c>
      <c r="K77" s="6">
        <v>636540387</v>
      </c>
    </row>
    <row r="78" spans="1:11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6">
        <v>58035</v>
      </c>
      <c r="K78" s="6">
        <v>58035</v>
      </c>
    </row>
    <row r="79" spans="1:11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52">
        <f>J80-J81</f>
        <v>0</v>
      </c>
      <c r="K79" s="52">
        <f>K80-K81</f>
        <v>666752</v>
      </c>
    </row>
    <row r="80" spans="1:11" ht="12.75">
      <c r="A80" s="214" t="s">
        <v>138</v>
      </c>
      <c r="B80" s="215"/>
      <c r="C80" s="215"/>
      <c r="D80" s="215"/>
      <c r="E80" s="215"/>
      <c r="F80" s="215"/>
      <c r="G80" s="215"/>
      <c r="H80" s="216"/>
      <c r="I80" s="1">
        <v>73</v>
      </c>
      <c r="J80" s="6"/>
      <c r="K80" s="6">
        <v>666752</v>
      </c>
    </row>
    <row r="81" spans="1:11" ht="12.75">
      <c r="A81" s="214" t="s">
        <v>139</v>
      </c>
      <c r="B81" s="215"/>
      <c r="C81" s="215"/>
      <c r="D81" s="215"/>
      <c r="E81" s="215"/>
      <c r="F81" s="215"/>
      <c r="G81" s="215"/>
      <c r="H81" s="216"/>
      <c r="I81" s="1">
        <v>74</v>
      </c>
      <c r="J81" s="6"/>
      <c r="K81" s="6"/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52">
        <f>J83-J84</f>
        <v>666752</v>
      </c>
      <c r="K82" s="52">
        <f>K83-K84</f>
        <v>53638818</v>
      </c>
    </row>
    <row r="83" spans="1:11" ht="12.75">
      <c r="A83" s="214" t="s">
        <v>140</v>
      </c>
      <c r="B83" s="215"/>
      <c r="C83" s="215"/>
      <c r="D83" s="215"/>
      <c r="E83" s="215"/>
      <c r="F83" s="215"/>
      <c r="G83" s="215"/>
      <c r="H83" s="216"/>
      <c r="I83" s="1">
        <v>76</v>
      </c>
      <c r="J83" s="6">
        <v>666752</v>
      </c>
      <c r="K83" s="6">
        <v>53638818</v>
      </c>
    </row>
    <row r="84" spans="1:11" ht="12.75">
      <c r="A84" s="214" t="s">
        <v>141</v>
      </c>
      <c r="B84" s="215"/>
      <c r="C84" s="215"/>
      <c r="D84" s="215"/>
      <c r="E84" s="215"/>
      <c r="F84" s="215"/>
      <c r="G84" s="215"/>
      <c r="H84" s="216"/>
      <c r="I84" s="1">
        <v>77</v>
      </c>
      <c r="J84" s="6"/>
      <c r="K84" s="6"/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6"/>
      <c r="K85" s="6"/>
    </row>
    <row r="86" spans="1:11" ht="12.75">
      <c r="A86" s="194" t="s">
        <v>13</v>
      </c>
      <c r="B86" s="195"/>
      <c r="C86" s="195"/>
      <c r="D86" s="195"/>
      <c r="E86" s="195"/>
      <c r="F86" s="195"/>
      <c r="G86" s="195"/>
      <c r="H86" s="196"/>
      <c r="I86" s="1">
        <v>79</v>
      </c>
      <c r="J86" s="52">
        <f>SUM(J87:J89)</f>
        <v>59004291</v>
      </c>
      <c r="K86" s="52">
        <f>SUM(K87:K89)</f>
        <v>54206900</v>
      </c>
    </row>
    <row r="87" spans="1:11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6">
        <v>1734357</v>
      </c>
      <c r="K87" s="6">
        <v>1734357</v>
      </c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6"/>
      <c r="K88" s="6"/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6">
        <v>57269934</v>
      </c>
      <c r="K89" s="6">
        <v>52472543</v>
      </c>
    </row>
    <row r="90" spans="1:11" ht="12.75">
      <c r="A90" s="194" t="s">
        <v>14</v>
      </c>
      <c r="B90" s="195"/>
      <c r="C90" s="195"/>
      <c r="D90" s="195"/>
      <c r="E90" s="195"/>
      <c r="F90" s="195"/>
      <c r="G90" s="195"/>
      <c r="H90" s="196"/>
      <c r="I90" s="1">
        <v>83</v>
      </c>
      <c r="J90" s="52">
        <f>SUM(J91:J99)</f>
        <v>311036275</v>
      </c>
      <c r="K90" s="52">
        <f>SUM(K91:K99)</f>
        <v>347218127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6">
        <v>66199869</v>
      </c>
      <c r="K91" s="6">
        <v>73716871</v>
      </c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6"/>
      <c r="K92" s="6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6">
        <v>213059053</v>
      </c>
      <c r="K93" s="6">
        <v>234296822</v>
      </c>
    </row>
    <row r="94" spans="1:11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6"/>
      <c r="K94" s="6"/>
    </row>
    <row r="95" spans="1:11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6"/>
      <c r="K95" s="6"/>
    </row>
    <row r="96" spans="1:11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6"/>
      <c r="K96" s="6"/>
    </row>
    <row r="97" spans="1:11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6"/>
      <c r="K97" s="6"/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6">
        <v>31777353</v>
      </c>
      <c r="K98" s="6">
        <v>39204434</v>
      </c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6"/>
      <c r="K99" s="6"/>
    </row>
    <row r="100" spans="1:11" ht="12.75">
      <c r="A100" s="194" t="s">
        <v>15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52">
        <f>SUM(J101:J112)</f>
        <v>52543360</v>
      </c>
      <c r="K100" s="52">
        <f>SUM(K101:K112)</f>
        <v>50441349</v>
      </c>
    </row>
    <row r="101" spans="1:11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6">
        <v>2125918</v>
      </c>
      <c r="K101" s="6">
        <v>1271304</v>
      </c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6"/>
      <c r="K102" s="6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6">
        <v>22746046</v>
      </c>
      <c r="K103" s="6">
        <v>13789829</v>
      </c>
    </row>
    <row r="104" spans="1:11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6">
        <v>2121921</v>
      </c>
      <c r="K104" s="6">
        <v>1397300</v>
      </c>
    </row>
    <row r="105" spans="1:11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6">
        <v>8468394</v>
      </c>
      <c r="K105" s="6">
        <v>18399789</v>
      </c>
    </row>
    <row r="106" spans="1:11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6"/>
      <c r="K106" s="6"/>
    </row>
    <row r="107" spans="1:11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6"/>
      <c r="K107" s="6"/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6">
        <v>11713864</v>
      </c>
      <c r="K108" s="6">
        <v>9633323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6">
        <v>3408532</v>
      </c>
      <c r="K109" s="6">
        <v>4066115</v>
      </c>
    </row>
    <row r="110" spans="1:11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6"/>
      <c r="K110" s="6"/>
    </row>
    <row r="111" spans="1:11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6"/>
      <c r="K111" s="6"/>
    </row>
    <row r="112" spans="1:11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6">
        <v>1958685</v>
      </c>
      <c r="K112" s="6">
        <v>1883689</v>
      </c>
    </row>
    <row r="113" spans="1:11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6"/>
      <c r="K113" s="6"/>
    </row>
    <row r="114" spans="1:11" ht="12.75">
      <c r="A114" s="194" t="s">
        <v>19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52">
        <f>J69+J86+J90+J100+J113</f>
        <v>1105628489</v>
      </c>
      <c r="K114" s="52">
        <f>K69+K86+K90+K100+K113</f>
        <v>1188549757</v>
      </c>
    </row>
    <row r="115" spans="1:11" ht="12.75">
      <c r="A115" s="219" t="s">
        <v>48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7"/>
      <c r="K115" s="7"/>
    </row>
    <row r="116" spans="1:11" ht="12.75">
      <c r="A116" s="211" t="s">
        <v>275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191" t="s">
        <v>155</v>
      </c>
      <c r="B117" s="192"/>
      <c r="C117" s="192"/>
      <c r="D117" s="192"/>
      <c r="E117" s="192"/>
      <c r="F117" s="192"/>
      <c r="G117" s="192"/>
      <c r="H117" s="192"/>
      <c r="I117" s="225"/>
      <c r="J117" s="225"/>
      <c r="K117" s="226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6"/>
      <c r="K118" s="6"/>
    </row>
    <row r="119" spans="1:11" ht="12.75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7"/>
      <c r="K119" s="7"/>
    </row>
    <row r="120" spans="1:11" ht="12.75">
      <c r="A120" s="230" t="s">
        <v>276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7:J115 J70:K70 J79:K84 J49:J67 K7:K67 J7:J10 J14:J27 J30:J42 J46:J47 J72:K77 J86:J105 K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1">
      <selection activeCell="K64" sqref="K64"/>
    </sheetView>
  </sheetViews>
  <sheetFormatPr defaultColWidth="9.140625" defaultRowHeight="12.75"/>
  <cols>
    <col min="1" max="9" width="9.140625" style="51" customWidth="1"/>
    <col min="10" max="10" width="10.7109375" style="51" bestFit="1" customWidth="1"/>
    <col min="11" max="11" width="11.00390625" style="51" bestFit="1" customWidth="1"/>
    <col min="12" max="12" width="10.7109375" style="51" bestFit="1" customWidth="1"/>
    <col min="13" max="13" width="11.00390625" style="51" bestFit="1" customWidth="1"/>
    <col min="14" max="14" width="10.7109375" style="51" bestFit="1" customWidth="1"/>
    <col min="15" max="15" width="11.140625" style="51" bestFit="1" customWidth="1"/>
    <col min="16" max="16" width="12.421875" style="51" bestFit="1" customWidth="1"/>
    <col min="17" max="17" width="10.7109375" style="51" bestFit="1" customWidth="1"/>
    <col min="18" max="16384" width="9.140625" style="51" customWidth="1"/>
  </cols>
  <sheetData>
    <row r="1" spans="1:13" ht="12.75" customHeight="1">
      <c r="A1" s="197" t="s">
        <v>128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41" t="s">
        <v>307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2" t="s">
        <v>301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3" t="s">
        <v>50</v>
      </c>
      <c r="B4" s="233"/>
      <c r="C4" s="233"/>
      <c r="D4" s="233"/>
      <c r="E4" s="233"/>
      <c r="F4" s="233"/>
      <c r="G4" s="233"/>
      <c r="H4" s="233"/>
      <c r="I4" s="57" t="s">
        <v>245</v>
      </c>
      <c r="J4" s="234" t="s">
        <v>283</v>
      </c>
      <c r="K4" s="234"/>
      <c r="L4" s="234" t="s">
        <v>284</v>
      </c>
      <c r="M4" s="234"/>
    </row>
    <row r="5" spans="1:16" ht="12.75">
      <c r="A5" s="233"/>
      <c r="B5" s="233"/>
      <c r="C5" s="233"/>
      <c r="D5" s="233"/>
      <c r="E5" s="233"/>
      <c r="F5" s="233"/>
      <c r="G5" s="233"/>
      <c r="H5" s="233"/>
      <c r="I5" s="57"/>
      <c r="J5" s="59" t="s">
        <v>279</v>
      </c>
      <c r="K5" s="59" t="s">
        <v>280</v>
      </c>
      <c r="L5" s="59" t="s">
        <v>279</v>
      </c>
      <c r="M5" s="59" t="s">
        <v>280</v>
      </c>
      <c r="P5" s="122"/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6" ht="12.75">
      <c r="A7" s="191" t="s">
        <v>20</v>
      </c>
      <c r="B7" s="192"/>
      <c r="C7" s="192"/>
      <c r="D7" s="192"/>
      <c r="E7" s="192"/>
      <c r="F7" s="192"/>
      <c r="G7" s="192"/>
      <c r="H7" s="193"/>
      <c r="I7" s="3">
        <v>111</v>
      </c>
      <c r="J7" s="53">
        <f>SUM(J8:J9)</f>
        <v>263781721</v>
      </c>
      <c r="K7" s="53">
        <f>SUM(K8:K9)</f>
        <v>202046131</v>
      </c>
      <c r="L7" s="53">
        <f>SUM(L8:L9)</f>
        <v>286538271</v>
      </c>
      <c r="M7" s="53">
        <f>SUM(M8:M9)</f>
        <v>215229046</v>
      </c>
      <c r="N7" s="123"/>
      <c r="O7" s="124"/>
      <c r="P7" s="121"/>
    </row>
    <row r="8" spans="1:16" ht="12.75">
      <c r="A8" s="194" t="s">
        <v>126</v>
      </c>
      <c r="B8" s="195"/>
      <c r="C8" s="195"/>
      <c r="D8" s="195"/>
      <c r="E8" s="195"/>
      <c r="F8" s="195"/>
      <c r="G8" s="195"/>
      <c r="H8" s="196"/>
      <c r="I8" s="1">
        <v>112</v>
      </c>
      <c r="J8" s="6">
        <v>263395987</v>
      </c>
      <c r="K8" s="6">
        <v>202081145</v>
      </c>
      <c r="L8" s="6">
        <v>284885093</v>
      </c>
      <c r="M8" s="6">
        <v>214207984</v>
      </c>
      <c r="N8" s="123"/>
      <c r="O8" s="121"/>
      <c r="P8" s="121"/>
    </row>
    <row r="9" spans="1:16" ht="12.75">
      <c r="A9" s="194" t="s">
        <v>94</v>
      </c>
      <c r="B9" s="195"/>
      <c r="C9" s="195"/>
      <c r="D9" s="195"/>
      <c r="E9" s="195"/>
      <c r="F9" s="195"/>
      <c r="G9" s="195"/>
      <c r="H9" s="196"/>
      <c r="I9" s="1">
        <v>113</v>
      </c>
      <c r="J9" s="6">
        <v>385734</v>
      </c>
      <c r="K9" s="6">
        <v>-35014</v>
      </c>
      <c r="L9" s="6">
        <v>1653178</v>
      </c>
      <c r="M9" s="6">
        <v>1021062</v>
      </c>
      <c r="N9" s="123"/>
      <c r="O9" s="121"/>
      <c r="P9" s="121"/>
    </row>
    <row r="10" spans="1:16" ht="12.75">
      <c r="A10" s="194" t="s">
        <v>7</v>
      </c>
      <c r="B10" s="195"/>
      <c r="C10" s="195"/>
      <c r="D10" s="195"/>
      <c r="E10" s="195"/>
      <c r="F10" s="195"/>
      <c r="G10" s="195"/>
      <c r="H10" s="196"/>
      <c r="I10" s="1">
        <v>114</v>
      </c>
      <c r="J10" s="52">
        <f>J11+J12+J16+J20+J21+J22+J25+J26</f>
        <v>189124630</v>
      </c>
      <c r="K10" s="52">
        <f>K11+K12+K16+K20+K21+K22+K25+K26</f>
        <v>93003678</v>
      </c>
      <c r="L10" s="52">
        <f>L11+L12+L16+L20+L21+L22+L25+L26</f>
        <v>214329170</v>
      </c>
      <c r="M10" s="52">
        <f>M11+M12+M16+M20+M21+M22+M25+M26</f>
        <v>96572170</v>
      </c>
      <c r="N10" s="123"/>
      <c r="O10" s="121"/>
      <c r="P10" s="121"/>
    </row>
    <row r="11" spans="1:16" ht="12.75">
      <c r="A11" s="194" t="s">
        <v>95</v>
      </c>
      <c r="B11" s="195"/>
      <c r="C11" s="195"/>
      <c r="D11" s="195"/>
      <c r="E11" s="195"/>
      <c r="F11" s="195"/>
      <c r="G11" s="195"/>
      <c r="H11" s="196"/>
      <c r="I11" s="1">
        <v>115</v>
      </c>
      <c r="J11" s="6"/>
      <c r="K11" s="6"/>
      <c r="L11" s="6"/>
      <c r="M11" s="6"/>
      <c r="N11" s="123"/>
      <c r="O11" s="121"/>
      <c r="P11" s="121"/>
    </row>
    <row r="12" spans="1:16" ht="12.75">
      <c r="A12" s="194" t="s">
        <v>16</v>
      </c>
      <c r="B12" s="195"/>
      <c r="C12" s="195"/>
      <c r="D12" s="195"/>
      <c r="E12" s="195"/>
      <c r="F12" s="195"/>
      <c r="G12" s="195"/>
      <c r="H12" s="196"/>
      <c r="I12" s="1">
        <v>116</v>
      </c>
      <c r="J12" s="52">
        <f>SUM(J13:J15)</f>
        <v>77624318</v>
      </c>
      <c r="K12" s="52">
        <f>SUM(K13:K15)</f>
        <v>43417275</v>
      </c>
      <c r="L12" s="52">
        <f>SUM(L13:L15)</f>
        <v>87099580</v>
      </c>
      <c r="M12" s="52">
        <f>SUM(M13:M15)</f>
        <v>45855141</v>
      </c>
      <c r="N12" s="123"/>
      <c r="O12" s="121"/>
      <c r="P12" s="121"/>
    </row>
    <row r="13" spans="1:16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6">
        <v>36224348</v>
      </c>
      <c r="K13" s="6">
        <v>21352742</v>
      </c>
      <c r="L13" s="6">
        <v>39452980</v>
      </c>
      <c r="M13" s="6">
        <v>22312543</v>
      </c>
      <c r="N13" s="123"/>
      <c r="O13" s="121"/>
      <c r="P13" s="121"/>
    </row>
    <row r="14" spans="1:16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6">
        <v>923</v>
      </c>
      <c r="K14" s="6">
        <v>423</v>
      </c>
      <c r="L14" s="6">
        <v>5044</v>
      </c>
      <c r="M14" s="6">
        <v>3565</v>
      </c>
      <c r="N14" s="123"/>
      <c r="O14" s="121"/>
      <c r="P14" s="121"/>
    </row>
    <row r="15" spans="1:16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6">
        <v>41399047</v>
      </c>
      <c r="K15" s="6">
        <v>22064110</v>
      </c>
      <c r="L15" s="6">
        <v>47641556</v>
      </c>
      <c r="M15" s="6">
        <v>23539033</v>
      </c>
      <c r="N15" s="123"/>
      <c r="O15" s="121"/>
      <c r="P15" s="121"/>
    </row>
    <row r="16" spans="1:16" ht="12.75">
      <c r="A16" s="194" t="s">
        <v>17</v>
      </c>
      <c r="B16" s="195"/>
      <c r="C16" s="195"/>
      <c r="D16" s="195"/>
      <c r="E16" s="195"/>
      <c r="F16" s="195"/>
      <c r="G16" s="195"/>
      <c r="H16" s="196"/>
      <c r="I16" s="1">
        <v>120</v>
      </c>
      <c r="J16" s="52">
        <f>SUM(J17:J19)</f>
        <v>62726166</v>
      </c>
      <c r="K16" s="52">
        <f>SUM(K17:K19)</f>
        <v>26583047</v>
      </c>
      <c r="L16" s="52">
        <f>SUM(L17:L19)</f>
        <v>65227773</v>
      </c>
      <c r="M16" s="52">
        <f>SUM(M17:M19)</f>
        <v>27895420</v>
      </c>
      <c r="N16" s="123"/>
      <c r="O16" s="121"/>
      <c r="P16" s="121"/>
    </row>
    <row r="17" spans="1:16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6">
        <v>39683236</v>
      </c>
      <c r="K17" s="6">
        <v>16696029</v>
      </c>
      <c r="L17" s="6">
        <v>41168332</v>
      </c>
      <c r="M17" s="6">
        <v>17469734</v>
      </c>
      <c r="N17" s="123"/>
      <c r="O17" s="121"/>
      <c r="P17" s="121"/>
    </row>
    <row r="18" spans="1:16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6">
        <v>15473718</v>
      </c>
      <c r="K18" s="6">
        <v>6699124</v>
      </c>
      <c r="L18" s="6">
        <v>16400239</v>
      </c>
      <c r="M18" s="6">
        <v>7074837</v>
      </c>
      <c r="N18" s="123"/>
      <c r="O18" s="121"/>
      <c r="P18" s="121"/>
    </row>
    <row r="19" spans="1:16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6">
        <v>7569212</v>
      </c>
      <c r="K19" s="6">
        <v>3187894</v>
      </c>
      <c r="L19" s="6">
        <v>7659202</v>
      </c>
      <c r="M19" s="6">
        <v>3350849</v>
      </c>
      <c r="N19" s="123"/>
      <c r="O19" s="121"/>
      <c r="P19" s="121"/>
    </row>
    <row r="20" spans="1:16" ht="12.75">
      <c r="A20" s="194" t="s">
        <v>96</v>
      </c>
      <c r="B20" s="195"/>
      <c r="C20" s="195"/>
      <c r="D20" s="195"/>
      <c r="E20" s="195"/>
      <c r="F20" s="195"/>
      <c r="G20" s="195"/>
      <c r="H20" s="196"/>
      <c r="I20" s="1">
        <v>124</v>
      </c>
      <c r="J20" s="6">
        <v>26695388</v>
      </c>
      <c r="K20" s="6">
        <v>9429576</v>
      </c>
      <c r="L20" s="6">
        <v>33668178</v>
      </c>
      <c r="M20" s="6">
        <v>11538506</v>
      </c>
      <c r="N20" s="123"/>
      <c r="O20" s="121"/>
      <c r="P20" s="121"/>
    </row>
    <row r="21" spans="1:16" ht="12.75">
      <c r="A21" s="194" t="s">
        <v>97</v>
      </c>
      <c r="B21" s="195"/>
      <c r="C21" s="195"/>
      <c r="D21" s="195"/>
      <c r="E21" s="195"/>
      <c r="F21" s="195"/>
      <c r="G21" s="195"/>
      <c r="H21" s="196"/>
      <c r="I21" s="1">
        <v>125</v>
      </c>
      <c r="J21" s="6"/>
      <c r="K21" s="6"/>
      <c r="L21" s="6"/>
      <c r="M21" s="6"/>
      <c r="N21" s="123"/>
      <c r="O21" s="121"/>
      <c r="P21" s="121"/>
    </row>
    <row r="22" spans="1:16" ht="12.75">
      <c r="A22" s="194" t="s">
        <v>18</v>
      </c>
      <c r="B22" s="195"/>
      <c r="C22" s="195"/>
      <c r="D22" s="195"/>
      <c r="E22" s="195"/>
      <c r="F22" s="195"/>
      <c r="G22" s="195"/>
      <c r="H22" s="196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  <c r="N22" s="123"/>
      <c r="O22" s="121"/>
      <c r="P22" s="121"/>
    </row>
    <row r="23" spans="1:16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6"/>
      <c r="K23" s="6"/>
      <c r="L23" s="6"/>
      <c r="M23" s="6"/>
      <c r="N23" s="123"/>
      <c r="O23" s="121"/>
      <c r="P23" s="121"/>
    </row>
    <row r="24" spans="1:16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6"/>
      <c r="K24" s="6"/>
      <c r="L24" s="6"/>
      <c r="M24" s="6"/>
      <c r="N24" s="123"/>
      <c r="O24" s="121"/>
      <c r="P24" s="121"/>
    </row>
    <row r="25" spans="1:16" ht="12.75">
      <c r="A25" s="194" t="s">
        <v>98</v>
      </c>
      <c r="B25" s="195"/>
      <c r="C25" s="195"/>
      <c r="D25" s="195"/>
      <c r="E25" s="195"/>
      <c r="F25" s="195"/>
      <c r="G25" s="195"/>
      <c r="H25" s="196"/>
      <c r="I25" s="1">
        <v>129</v>
      </c>
      <c r="J25" s="6"/>
      <c r="K25" s="6"/>
      <c r="L25" s="6"/>
      <c r="M25" s="6"/>
      <c r="N25" s="123"/>
      <c r="O25" s="121"/>
      <c r="P25" s="121"/>
    </row>
    <row r="26" spans="1:17" ht="12.75">
      <c r="A26" s="194" t="s">
        <v>41</v>
      </c>
      <c r="B26" s="195"/>
      <c r="C26" s="195"/>
      <c r="D26" s="195"/>
      <c r="E26" s="195"/>
      <c r="F26" s="195"/>
      <c r="G26" s="195"/>
      <c r="H26" s="196"/>
      <c r="I26" s="1">
        <v>130</v>
      </c>
      <c r="J26" s="6">
        <v>22078758</v>
      </c>
      <c r="K26" s="6">
        <v>13573780</v>
      </c>
      <c r="L26" s="6">
        <v>28333639</v>
      </c>
      <c r="M26" s="6">
        <v>11283103</v>
      </c>
      <c r="N26" s="123"/>
      <c r="O26" s="121"/>
      <c r="P26" s="121"/>
      <c r="Q26" s="121"/>
    </row>
    <row r="27" spans="1:16" ht="12.75">
      <c r="A27" s="194" t="s">
        <v>179</v>
      </c>
      <c r="B27" s="195"/>
      <c r="C27" s="195"/>
      <c r="D27" s="195"/>
      <c r="E27" s="195"/>
      <c r="F27" s="195"/>
      <c r="G27" s="195"/>
      <c r="H27" s="196"/>
      <c r="I27" s="1">
        <v>131</v>
      </c>
      <c r="J27" s="52">
        <f>SUM(J28:J32)</f>
        <v>2156175</v>
      </c>
      <c r="K27" s="52">
        <f>SUM(K28:K32)</f>
        <v>608816</v>
      </c>
      <c r="L27" s="52">
        <f>SUM(L28:L32)</f>
        <v>4594946</v>
      </c>
      <c r="M27" s="52">
        <f>SUM(M28:M32)</f>
        <v>1283828</v>
      </c>
      <c r="N27" s="123"/>
      <c r="O27" s="121"/>
      <c r="P27" s="121"/>
    </row>
    <row r="28" spans="1:16" ht="12.75">
      <c r="A28" s="194" t="s">
        <v>193</v>
      </c>
      <c r="B28" s="195"/>
      <c r="C28" s="195"/>
      <c r="D28" s="195"/>
      <c r="E28" s="195"/>
      <c r="F28" s="195"/>
      <c r="G28" s="195"/>
      <c r="H28" s="196"/>
      <c r="I28" s="1">
        <v>132</v>
      </c>
      <c r="J28" s="6"/>
      <c r="K28" s="6"/>
      <c r="L28" s="6"/>
      <c r="M28" s="6"/>
      <c r="N28" s="123"/>
      <c r="O28" s="121"/>
      <c r="P28" s="121"/>
    </row>
    <row r="29" spans="1:16" ht="12.75">
      <c r="A29" s="194" t="s">
        <v>129</v>
      </c>
      <c r="B29" s="195"/>
      <c r="C29" s="195"/>
      <c r="D29" s="195"/>
      <c r="E29" s="195"/>
      <c r="F29" s="195"/>
      <c r="G29" s="195"/>
      <c r="H29" s="196"/>
      <c r="I29" s="1">
        <v>133</v>
      </c>
      <c r="J29" s="6">
        <v>2149212</v>
      </c>
      <c r="K29" s="6">
        <v>606927</v>
      </c>
      <c r="L29" s="6">
        <v>4586438</v>
      </c>
      <c r="M29" s="6">
        <v>1281028</v>
      </c>
      <c r="N29" s="123"/>
      <c r="O29" s="121"/>
      <c r="P29" s="121"/>
    </row>
    <row r="30" spans="1:16" ht="12.75">
      <c r="A30" s="194" t="s">
        <v>115</v>
      </c>
      <c r="B30" s="195"/>
      <c r="C30" s="195"/>
      <c r="D30" s="195"/>
      <c r="E30" s="195"/>
      <c r="F30" s="195"/>
      <c r="G30" s="195"/>
      <c r="H30" s="196"/>
      <c r="I30" s="1">
        <v>134</v>
      </c>
      <c r="J30" s="6"/>
      <c r="K30" s="6"/>
      <c r="L30" s="6"/>
      <c r="M30" s="6"/>
      <c r="N30" s="123"/>
      <c r="O30" s="121"/>
      <c r="P30" s="121"/>
    </row>
    <row r="31" spans="1:16" ht="12.75">
      <c r="A31" s="194" t="s">
        <v>189</v>
      </c>
      <c r="B31" s="195"/>
      <c r="C31" s="195"/>
      <c r="D31" s="195"/>
      <c r="E31" s="195"/>
      <c r="F31" s="195"/>
      <c r="G31" s="195"/>
      <c r="H31" s="196"/>
      <c r="I31" s="1">
        <v>135</v>
      </c>
      <c r="J31" s="6"/>
      <c r="K31" s="6"/>
      <c r="L31" s="6"/>
      <c r="M31" s="6"/>
      <c r="N31" s="123"/>
      <c r="O31" s="121"/>
      <c r="P31" s="121"/>
    </row>
    <row r="32" spans="1:16" ht="12.75">
      <c r="A32" s="194" t="s">
        <v>116</v>
      </c>
      <c r="B32" s="195"/>
      <c r="C32" s="195"/>
      <c r="D32" s="195"/>
      <c r="E32" s="195"/>
      <c r="F32" s="195"/>
      <c r="G32" s="195"/>
      <c r="H32" s="196"/>
      <c r="I32" s="1">
        <v>136</v>
      </c>
      <c r="J32" s="6">
        <v>6963</v>
      </c>
      <c r="K32" s="6">
        <v>1889</v>
      </c>
      <c r="L32" s="6">
        <v>8508</v>
      </c>
      <c r="M32" s="6">
        <v>2800</v>
      </c>
      <c r="N32" s="123"/>
      <c r="O32" s="121"/>
      <c r="P32" s="121"/>
    </row>
    <row r="33" spans="1:16" ht="12.75">
      <c r="A33" s="194" t="s">
        <v>180</v>
      </c>
      <c r="B33" s="195"/>
      <c r="C33" s="195"/>
      <c r="D33" s="195"/>
      <c r="E33" s="195"/>
      <c r="F33" s="195"/>
      <c r="G33" s="195"/>
      <c r="H33" s="196"/>
      <c r="I33" s="1">
        <v>137</v>
      </c>
      <c r="J33" s="52">
        <f>SUM(J34:J37)</f>
        <v>14727585</v>
      </c>
      <c r="K33" s="52">
        <f>SUM(K34:K37)</f>
        <v>6191124</v>
      </c>
      <c r="L33" s="52">
        <f>SUM(L34:L37)</f>
        <v>23165229</v>
      </c>
      <c r="M33" s="52">
        <f>SUM(M34:M37)</f>
        <v>12241703</v>
      </c>
      <c r="N33" s="123"/>
      <c r="O33" s="121"/>
      <c r="P33" s="121"/>
    </row>
    <row r="34" spans="1:16" ht="12.75">
      <c r="A34" s="194" t="s">
        <v>57</v>
      </c>
      <c r="B34" s="195"/>
      <c r="C34" s="195"/>
      <c r="D34" s="195"/>
      <c r="E34" s="195"/>
      <c r="F34" s="195"/>
      <c r="G34" s="195"/>
      <c r="H34" s="196"/>
      <c r="I34" s="1">
        <v>138</v>
      </c>
      <c r="J34" s="6">
        <v>7778182</v>
      </c>
      <c r="K34" s="6">
        <v>2623110</v>
      </c>
      <c r="L34" s="6">
        <v>7531595</v>
      </c>
      <c r="M34" s="6">
        <v>2607413</v>
      </c>
      <c r="N34" s="123"/>
      <c r="O34" s="121"/>
      <c r="P34" s="121"/>
    </row>
    <row r="35" spans="1:16" ht="12.75">
      <c r="A35" s="194" t="s">
        <v>56</v>
      </c>
      <c r="B35" s="195"/>
      <c r="C35" s="195"/>
      <c r="D35" s="195"/>
      <c r="E35" s="195"/>
      <c r="F35" s="195"/>
      <c r="G35" s="195"/>
      <c r="H35" s="196"/>
      <c r="I35" s="1">
        <v>139</v>
      </c>
      <c r="J35" s="6">
        <v>6604599</v>
      </c>
      <c r="K35" s="6">
        <v>3440956</v>
      </c>
      <c r="L35" s="6">
        <v>15302988</v>
      </c>
      <c r="M35" s="6">
        <v>9529916</v>
      </c>
      <c r="N35" s="123"/>
      <c r="O35" s="121"/>
      <c r="P35" s="121"/>
    </row>
    <row r="36" spans="1:16" ht="12.75">
      <c r="A36" s="194" t="s">
        <v>190</v>
      </c>
      <c r="B36" s="195"/>
      <c r="C36" s="195"/>
      <c r="D36" s="195"/>
      <c r="E36" s="195"/>
      <c r="F36" s="195"/>
      <c r="G36" s="195"/>
      <c r="H36" s="196"/>
      <c r="I36" s="1">
        <v>140</v>
      </c>
      <c r="J36" s="6"/>
      <c r="K36" s="6"/>
      <c r="L36" s="6"/>
      <c r="M36" s="6"/>
      <c r="N36" s="123"/>
      <c r="O36" s="121"/>
      <c r="P36" s="121"/>
    </row>
    <row r="37" spans="1:16" ht="12.75">
      <c r="A37" s="194" t="s">
        <v>58</v>
      </c>
      <c r="B37" s="195"/>
      <c r="C37" s="195"/>
      <c r="D37" s="195"/>
      <c r="E37" s="195"/>
      <c r="F37" s="195"/>
      <c r="G37" s="195"/>
      <c r="H37" s="196"/>
      <c r="I37" s="1">
        <v>141</v>
      </c>
      <c r="J37" s="6">
        <v>344804</v>
      </c>
      <c r="K37" s="6">
        <v>127058</v>
      </c>
      <c r="L37" s="6">
        <v>330646</v>
      </c>
      <c r="M37" s="6">
        <v>104374</v>
      </c>
      <c r="N37" s="123"/>
      <c r="O37" s="121"/>
      <c r="P37" s="121"/>
    </row>
    <row r="38" spans="1:16" ht="12.75">
      <c r="A38" s="194" t="s">
        <v>164</v>
      </c>
      <c r="B38" s="195"/>
      <c r="C38" s="195"/>
      <c r="D38" s="195"/>
      <c r="E38" s="195"/>
      <c r="F38" s="195"/>
      <c r="G38" s="195"/>
      <c r="H38" s="196"/>
      <c r="I38" s="1">
        <v>142</v>
      </c>
      <c r="J38" s="6"/>
      <c r="K38" s="6"/>
      <c r="L38" s="6"/>
      <c r="M38" s="6"/>
      <c r="N38" s="123"/>
      <c r="O38" s="121"/>
      <c r="P38" s="121"/>
    </row>
    <row r="39" spans="1:16" ht="12.75">
      <c r="A39" s="194" t="s">
        <v>165</v>
      </c>
      <c r="B39" s="195"/>
      <c r="C39" s="195"/>
      <c r="D39" s="195"/>
      <c r="E39" s="195"/>
      <c r="F39" s="195"/>
      <c r="G39" s="195"/>
      <c r="H39" s="196"/>
      <c r="I39" s="1">
        <v>143</v>
      </c>
      <c r="J39" s="6"/>
      <c r="K39" s="6"/>
      <c r="L39" s="6"/>
      <c r="M39" s="6"/>
      <c r="N39" s="123"/>
      <c r="O39" s="121"/>
      <c r="P39" s="121"/>
    </row>
    <row r="40" spans="1:16" ht="12.75">
      <c r="A40" s="194" t="s">
        <v>191</v>
      </c>
      <c r="B40" s="195"/>
      <c r="C40" s="195"/>
      <c r="D40" s="195"/>
      <c r="E40" s="195"/>
      <c r="F40" s="195"/>
      <c r="G40" s="195"/>
      <c r="H40" s="196"/>
      <c r="I40" s="1">
        <v>144</v>
      </c>
      <c r="J40" s="6"/>
      <c r="K40" s="6"/>
      <c r="L40" s="6"/>
      <c r="M40" s="6"/>
      <c r="N40" s="123"/>
      <c r="O40" s="121"/>
      <c r="P40" s="121"/>
    </row>
    <row r="41" spans="1:16" ht="12.75">
      <c r="A41" s="194" t="s">
        <v>192</v>
      </c>
      <c r="B41" s="195"/>
      <c r="C41" s="195"/>
      <c r="D41" s="195"/>
      <c r="E41" s="195"/>
      <c r="F41" s="195"/>
      <c r="G41" s="195"/>
      <c r="H41" s="196"/>
      <c r="I41" s="1">
        <v>145</v>
      </c>
      <c r="J41" s="6"/>
      <c r="K41" s="6"/>
      <c r="L41" s="6"/>
      <c r="M41" s="6"/>
      <c r="N41" s="123"/>
      <c r="O41" s="121"/>
      <c r="P41" s="121"/>
    </row>
    <row r="42" spans="1:16" ht="12.75">
      <c r="A42" s="194" t="s">
        <v>181</v>
      </c>
      <c r="B42" s="195"/>
      <c r="C42" s="195"/>
      <c r="D42" s="195"/>
      <c r="E42" s="195"/>
      <c r="F42" s="195"/>
      <c r="G42" s="195"/>
      <c r="H42" s="196"/>
      <c r="I42" s="1">
        <v>146</v>
      </c>
      <c r="J42" s="52">
        <f>J7+J27+J38+J40</f>
        <v>265937896</v>
      </c>
      <c r="K42" s="52">
        <f>K7+K27+K38+K40</f>
        <v>202654947</v>
      </c>
      <c r="L42" s="52">
        <f>L7+L27+L38+L40</f>
        <v>291133217</v>
      </c>
      <c r="M42" s="52">
        <f>M7+M27+M38+M40</f>
        <v>216512874</v>
      </c>
      <c r="N42" s="123"/>
      <c r="O42" s="121"/>
      <c r="P42" s="121"/>
    </row>
    <row r="43" spans="1:16" ht="12.75">
      <c r="A43" s="194" t="s">
        <v>182</v>
      </c>
      <c r="B43" s="195"/>
      <c r="C43" s="195"/>
      <c r="D43" s="195"/>
      <c r="E43" s="195"/>
      <c r="F43" s="195"/>
      <c r="G43" s="195"/>
      <c r="H43" s="196"/>
      <c r="I43" s="1">
        <v>147</v>
      </c>
      <c r="J43" s="52">
        <f>J10+J33+J39+J41</f>
        <v>203852215</v>
      </c>
      <c r="K43" s="52">
        <f>K10+K33+K39+K41</f>
        <v>99194802</v>
      </c>
      <c r="L43" s="52">
        <f>L10+L33+L39+L41</f>
        <v>237494399</v>
      </c>
      <c r="M43" s="52">
        <f>M10+M33+M39+M41</f>
        <v>108813873</v>
      </c>
      <c r="N43" s="123"/>
      <c r="O43" s="121"/>
      <c r="P43" s="121"/>
    </row>
    <row r="44" spans="1:16" ht="12.75">
      <c r="A44" s="194" t="s">
        <v>202</v>
      </c>
      <c r="B44" s="195"/>
      <c r="C44" s="195"/>
      <c r="D44" s="195"/>
      <c r="E44" s="195"/>
      <c r="F44" s="195"/>
      <c r="G44" s="195"/>
      <c r="H44" s="196"/>
      <c r="I44" s="1">
        <v>148</v>
      </c>
      <c r="J44" s="52">
        <f>J42-J43</f>
        <v>62085681</v>
      </c>
      <c r="K44" s="52">
        <f>K42-K43</f>
        <v>103460145</v>
      </c>
      <c r="L44" s="52">
        <f>L42-L43</f>
        <v>53638818</v>
      </c>
      <c r="M44" s="52">
        <f>M42-M43</f>
        <v>107699001</v>
      </c>
      <c r="N44" s="123"/>
      <c r="O44" s="121"/>
      <c r="P44" s="121"/>
    </row>
    <row r="45" spans="1:16" ht="12.75">
      <c r="A45" s="214" t="s">
        <v>184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2">
        <f>IF(J42&gt;J43,J42-J43,0)</f>
        <v>62085681</v>
      </c>
      <c r="K45" s="52">
        <f>IF(K42&gt;K43,K42-K43,0)</f>
        <v>103460145</v>
      </c>
      <c r="L45" s="52">
        <f>IF(L42&gt;L43,L42-L43,0)</f>
        <v>53638818</v>
      </c>
      <c r="M45" s="52">
        <f>IF(M42&gt;M43,M42-M43,0)</f>
        <v>107699001</v>
      </c>
      <c r="N45" s="123"/>
      <c r="O45" s="121"/>
      <c r="P45" s="121"/>
    </row>
    <row r="46" spans="1:16" ht="12.75">
      <c r="A46" s="214" t="s">
        <v>185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  <c r="N46" s="123"/>
      <c r="O46" s="121"/>
      <c r="P46" s="121"/>
    </row>
    <row r="47" spans="1:16" ht="12.75">
      <c r="A47" s="194" t="s">
        <v>183</v>
      </c>
      <c r="B47" s="195"/>
      <c r="C47" s="195"/>
      <c r="D47" s="195"/>
      <c r="E47" s="195"/>
      <c r="F47" s="195"/>
      <c r="G47" s="195"/>
      <c r="H47" s="196"/>
      <c r="I47" s="1">
        <v>151</v>
      </c>
      <c r="J47" s="6"/>
      <c r="K47" s="6"/>
      <c r="L47" s="6"/>
      <c r="M47" s="6"/>
      <c r="N47" s="123"/>
      <c r="O47" s="121"/>
      <c r="P47" s="121"/>
    </row>
    <row r="48" spans="1:16" ht="12.75">
      <c r="A48" s="194" t="s">
        <v>203</v>
      </c>
      <c r="B48" s="195"/>
      <c r="C48" s="195"/>
      <c r="D48" s="195"/>
      <c r="E48" s="195"/>
      <c r="F48" s="195"/>
      <c r="G48" s="195"/>
      <c r="H48" s="196"/>
      <c r="I48" s="1">
        <v>152</v>
      </c>
      <c r="J48" s="52">
        <f>J44-J47</f>
        <v>62085681</v>
      </c>
      <c r="K48" s="52">
        <f>K44-K47</f>
        <v>103460145</v>
      </c>
      <c r="L48" s="52">
        <f>L44-L47</f>
        <v>53638818</v>
      </c>
      <c r="M48" s="52">
        <f>M44-M47</f>
        <v>107699001</v>
      </c>
      <c r="N48" s="123"/>
      <c r="O48" s="121"/>
      <c r="P48" s="121"/>
    </row>
    <row r="49" spans="1:16" ht="12.75">
      <c r="A49" s="214" t="s">
        <v>161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2">
        <f>IF(J48&gt;0,J48,0)</f>
        <v>62085681</v>
      </c>
      <c r="K49" s="52">
        <f>IF(K48&gt;0,K48,0)</f>
        <v>103460145</v>
      </c>
      <c r="L49" s="52">
        <f>IF(L48&gt;0,L48,0)</f>
        <v>53638818</v>
      </c>
      <c r="M49" s="52">
        <f>IF(M48&gt;0,M48,0)</f>
        <v>107699001</v>
      </c>
      <c r="N49" s="123"/>
      <c r="O49" s="121"/>
      <c r="P49" s="121"/>
    </row>
    <row r="50" spans="1:16" ht="12.75">
      <c r="A50" s="238" t="s">
        <v>186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  <c r="N50" s="121"/>
      <c r="O50" s="121"/>
      <c r="P50" s="121"/>
    </row>
    <row r="51" spans="1:13" ht="12.75" customHeight="1">
      <c r="A51" s="211" t="s">
        <v>277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191" t="s">
        <v>156</v>
      </c>
      <c r="B52" s="192"/>
      <c r="C52" s="192"/>
      <c r="D52" s="192"/>
      <c r="E52" s="192"/>
      <c r="F52" s="192"/>
      <c r="G52" s="192"/>
      <c r="H52" s="192"/>
      <c r="I52" s="54"/>
      <c r="J52" s="54"/>
      <c r="K52" s="54"/>
      <c r="L52" s="54"/>
      <c r="M52" s="61"/>
    </row>
    <row r="53" spans="1:13" ht="12.75">
      <c r="A53" s="235" t="s">
        <v>200</v>
      </c>
      <c r="B53" s="236"/>
      <c r="C53" s="236"/>
      <c r="D53" s="236"/>
      <c r="E53" s="236"/>
      <c r="F53" s="236"/>
      <c r="G53" s="236"/>
      <c r="H53" s="237"/>
      <c r="I53" s="1">
        <v>155</v>
      </c>
      <c r="J53" s="6"/>
      <c r="K53" s="6"/>
      <c r="L53" s="6"/>
      <c r="M53" s="6"/>
    </row>
    <row r="54" spans="1:13" ht="12.75">
      <c r="A54" s="235" t="s">
        <v>201</v>
      </c>
      <c r="B54" s="236"/>
      <c r="C54" s="236"/>
      <c r="D54" s="236"/>
      <c r="E54" s="236"/>
      <c r="F54" s="236"/>
      <c r="G54" s="236"/>
      <c r="H54" s="237"/>
      <c r="I54" s="1">
        <v>156</v>
      </c>
      <c r="J54" s="7"/>
      <c r="K54" s="7"/>
      <c r="L54" s="7"/>
      <c r="M54" s="7"/>
    </row>
    <row r="55" spans="1:13" ht="12.75" customHeight="1">
      <c r="A55" s="211" t="s">
        <v>158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191" t="s">
        <v>170</v>
      </c>
      <c r="B56" s="192"/>
      <c r="C56" s="192"/>
      <c r="D56" s="192"/>
      <c r="E56" s="192"/>
      <c r="F56" s="192"/>
      <c r="G56" s="192"/>
      <c r="H56" s="193"/>
      <c r="I56" s="8">
        <v>157</v>
      </c>
      <c r="J56" s="5"/>
      <c r="K56" s="5"/>
      <c r="L56" s="5"/>
      <c r="M56" s="5"/>
    </row>
    <row r="57" spans="1:13" ht="12.75">
      <c r="A57" s="194" t="s">
        <v>187</v>
      </c>
      <c r="B57" s="195"/>
      <c r="C57" s="195"/>
      <c r="D57" s="195"/>
      <c r="E57" s="195"/>
      <c r="F57" s="195"/>
      <c r="G57" s="195"/>
      <c r="H57" s="19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4" t="s">
        <v>194</v>
      </c>
      <c r="B58" s="195"/>
      <c r="C58" s="195"/>
      <c r="D58" s="195"/>
      <c r="E58" s="195"/>
      <c r="F58" s="195"/>
      <c r="G58" s="195"/>
      <c r="H58" s="196"/>
      <c r="I58" s="1">
        <v>159</v>
      </c>
      <c r="J58" s="6"/>
      <c r="K58" s="6"/>
      <c r="L58" s="6"/>
      <c r="M58" s="6"/>
    </row>
    <row r="59" spans="1:13" ht="12.75">
      <c r="A59" s="194" t="s">
        <v>195</v>
      </c>
      <c r="B59" s="195"/>
      <c r="C59" s="195"/>
      <c r="D59" s="195"/>
      <c r="E59" s="195"/>
      <c r="F59" s="195"/>
      <c r="G59" s="195"/>
      <c r="H59" s="196"/>
      <c r="I59" s="1">
        <v>160</v>
      </c>
      <c r="J59" s="6"/>
      <c r="K59" s="6"/>
      <c r="L59" s="6"/>
      <c r="M59" s="6"/>
    </row>
    <row r="60" spans="1:13" ht="12.75">
      <c r="A60" s="194" t="s">
        <v>39</v>
      </c>
      <c r="B60" s="195"/>
      <c r="C60" s="195"/>
      <c r="D60" s="195"/>
      <c r="E60" s="195"/>
      <c r="F60" s="195"/>
      <c r="G60" s="195"/>
      <c r="H60" s="196"/>
      <c r="I60" s="1">
        <v>161</v>
      </c>
      <c r="J60" s="6"/>
      <c r="K60" s="6"/>
      <c r="L60" s="6"/>
      <c r="M60" s="6"/>
    </row>
    <row r="61" spans="1:13" ht="12.75">
      <c r="A61" s="194" t="s">
        <v>196</v>
      </c>
      <c r="B61" s="195"/>
      <c r="C61" s="195"/>
      <c r="D61" s="195"/>
      <c r="E61" s="195"/>
      <c r="F61" s="195"/>
      <c r="G61" s="195"/>
      <c r="H61" s="196"/>
      <c r="I61" s="1">
        <v>162</v>
      </c>
      <c r="J61" s="6"/>
      <c r="K61" s="6"/>
      <c r="L61" s="6"/>
      <c r="M61" s="6"/>
    </row>
    <row r="62" spans="1:13" ht="12.75">
      <c r="A62" s="194" t="s">
        <v>197</v>
      </c>
      <c r="B62" s="195"/>
      <c r="C62" s="195"/>
      <c r="D62" s="195"/>
      <c r="E62" s="195"/>
      <c r="F62" s="195"/>
      <c r="G62" s="195"/>
      <c r="H62" s="196"/>
      <c r="I62" s="1">
        <v>163</v>
      </c>
      <c r="J62" s="6"/>
      <c r="K62" s="6"/>
      <c r="L62" s="6"/>
      <c r="M62" s="6"/>
    </row>
    <row r="63" spans="1:13" ht="12.75">
      <c r="A63" s="194" t="s">
        <v>198</v>
      </c>
      <c r="B63" s="195"/>
      <c r="C63" s="195"/>
      <c r="D63" s="195"/>
      <c r="E63" s="195"/>
      <c r="F63" s="195"/>
      <c r="G63" s="195"/>
      <c r="H63" s="196"/>
      <c r="I63" s="1">
        <v>164</v>
      </c>
      <c r="J63" s="6"/>
      <c r="K63" s="6"/>
      <c r="L63" s="6"/>
      <c r="M63" s="6"/>
    </row>
    <row r="64" spans="1:13" ht="12.75">
      <c r="A64" s="194" t="s">
        <v>199</v>
      </c>
      <c r="B64" s="195"/>
      <c r="C64" s="195"/>
      <c r="D64" s="195"/>
      <c r="E64" s="195"/>
      <c r="F64" s="195"/>
      <c r="G64" s="195"/>
      <c r="H64" s="196"/>
      <c r="I64" s="1">
        <v>165</v>
      </c>
      <c r="J64" s="6"/>
      <c r="K64" s="6"/>
      <c r="L64" s="6"/>
      <c r="M64" s="6"/>
    </row>
    <row r="65" spans="1:13" ht="12.75">
      <c r="A65" s="194" t="s">
        <v>188</v>
      </c>
      <c r="B65" s="195"/>
      <c r="C65" s="195"/>
      <c r="D65" s="195"/>
      <c r="E65" s="195"/>
      <c r="F65" s="195"/>
      <c r="G65" s="195"/>
      <c r="H65" s="196"/>
      <c r="I65" s="1">
        <v>166</v>
      </c>
      <c r="J65" s="6"/>
      <c r="K65" s="6"/>
      <c r="L65" s="6"/>
      <c r="M65" s="6"/>
    </row>
    <row r="66" spans="1:13" ht="12.75">
      <c r="A66" s="194" t="s">
        <v>162</v>
      </c>
      <c r="B66" s="195"/>
      <c r="C66" s="195"/>
      <c r="D66" s="195"/>
      <c r="E66" s="195"/>
      <c r="F66" s="195"/>
      <c r="G66" s="195"/>
      <c r="H66" s="196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4" t="s">
        <v>163</v>
      </c>
      <c r="B67" s="195"/>
      <c r="C67" s="195"/>
      <c r="D67" s="195"/>
      <c r="E67" s="195"/>
      <c r="F67" s="195"/>
      <c r="G67" s="195"/>
      <c r="H67" s="196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5" t="s">
        <v>278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5" t="s">
        <v>200</v>
      </c>
      <c r="B70" s="236"/>
      <c r="C70" s="236"/>
      <c r="D70" s="236"/>
      <c r="E70" s="236"/>
      <c r="F70" s="236"/>
      <c r="G70" s="236"/>
      <c r="H70" s="237"/>
      <c r="I70" s="1">
        <v>169</v>
      </c>
      <c r="J70" s="6"/>
      <c r="K70" s="6"/>
      <c r="L70" s="6"/>
      <c r="M70" s="6"/>
    </row>
    <row r="71" spans="1:13" ht="12.75">
      <c r="A71" s="242" t="s">
        <v>201</v>
      </c>
      <c r="B71" s="243"/>
      <c r="C71" s="243"/>
      <c r="D71" s="243"/>
      <c r="E71" s="243"/>
      <c r="F71" s="243"/>
      <c r="G71" s="243"/>
      <c r="H71" s="244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47 L47:M4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M22 K34:K37 J34:J41 K17:K20 K26 J28:J32 J12:M16 K29:K32 J23:J26 J48:M50 L23:M26 L17:M21 J42:M46 J7:M10 J17:J21 L28:M32 J33:M33 J27:M27 L34:M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6">
      <selection activeCell="N17" sqref="N17"/>
    </sheetView>
  </sheetViews>
  <sheetFormatPr defaultColWidth="9.140625" defaultRowHeight="12.75"/>
  <cols>
    <col min="1" max="8" width="9.140625" style="51" customWidth="1"/>
    <col min="9" max="9" width="6.57421875" style="51" bestFit="1" customWidth="1"/>
    <col min="10" max="10" width="9.8515625" style="51" bestFit="1" customWidth="1"/>
    <col min="11" max="11" width="9.00390625" style="51" bestFit="1" customWidth="1"/>
    <col min="12" max="16384" width="9.140625" style="51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301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54" t="s">
        <v>50</v>
      </c>
      <c r="B4" s="254"/>
      <c r="C4" s="254"/>
      <c r="D4" s="254"/>
      <c r="E4" s="254"/>
      <c r="F4" s="254"/>
      <c r="G4" s="254"/>
      <c r="H4" s="254"/>
      <c r="I4" s="63" t="s">
        <v>245</v>
      </c>
      <c r="J4" s="64" t="s">
        <v>283</v>
      </c>
      <c r="K4" s="64" t="s">
        <v>284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5">
        <v>2</v>
      </c>
      <c r="J5" s="66" t="s">
        <v>249</v>
      </c>
      <c r="K5" s="66" t="s">
        <v>250</v>
      </c>
    </row>
    <row r="6" spans="1:11" ht="12.75">
      <c r="A6" s="211" t="s">
        <v>130</v>
      </c>
      <c r="B6" s="222"/>
      <c r="C6" s="222"/>
      <c r="D6" s="222"/>
      <c r="E6" s="222"/>
      <c r="F6" s="222"/>
      <c r="G6" s="222"/>
      <c r="H6" s="222"/>
      <c r="I6" s="256"/>
      <c r="J6" s="256"/>
      <c r="K6" s="257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6">
        <v>62085681</v>
      </c>
      <c r="K7" s="6">
        <v>53638818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6">
        <v>26695388</v>
      </c>
      <c r="K8" s="6">
        <v>33668178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6">
        <v>11676576</v>
      </c>
      <c r="K9" s="6">
        <v>2056815</v>
      </c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6"/>
      <c r="K10" s="6"/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6"/>
      <c r="K11" s="6"/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6">
        <v>12087752</v>
      </c>
      <c r="K12" s="6">
        <v>8823936</v>
      </c>
    </row>
    <row r="13" spans="1:11" ht="12.75">
      <c r="A13" s="194" t="s">
        <v>131</v>
      </c>
      <c r="B13" s="195"/>
      <c r="C13" s="195"/>
      <c r="D13" s="195"/>
      <c r="E13" s="195"/>
      <c r="F13" s="195"/>
      <c r="G13" s="195"/>
      <c r="H13" s="195"/>
      <c r="I13" s="1">
        <v>7</v>
      </c>
      <c r="J13" s="52">
        <f>SUM(J7:J12)</f>
        <v>112545397</v>
      </c>
      <c r="K13" s="52">
        <f>SUM(K7:K12)</f>
        <v>98187747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6"/>
      <c r="K14" s="6"/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6">
        <v>27058944</v>
      </c>
      <c r="K15" s="6">
        <v>24606732</v>
      </c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6">
        <v>352507</v>
      </c>
      <c r="K16" s="6">
        <v>152719</v>
      </c>
    </row>
    <row r="17" spans="1:11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6"/>
      <c r="K17" s="6"/>
    </row>
    <row r="18" spans="1:11" ht="12.75">
      <c r="A18" s="194" t="s">
        <v>132</v>
      </c>
      <c r="B18" s="195"/>
      <c r="C18" s="195"/>
      <c r="D18" s="195"/>
      <c r="E18" s="195"/>
      <c r="F18" s="195"/>
      <c r="G18" s="195"/>
      <c r="H18" s="195"/>
      <c r="I18" s="1">
        <v>12</v>
      </c>
      <c r="J18" s="52">
        <f>SUM(J14:J17)</f>
        <v>27411451</v>
      </c>
      <c r="K18" s="52">
        <f>SUM(K14:K17)</f>
        <v>24759451</v>
      </c>
    </row>
    <row r="19" spans="1:11" ht="12.75">
      <c r="A19" s="194" t="s">
        <v>30</v>
      </c>
      <c r="B19" s="195"/>
      <c r="C19" s="195"/>
      <c r="D19" s="195"/>
      <c r="E19" s="195"/>
      <c r="F19" s="195"/>
      <c r="G19" s="195"/>
      <c r="H19" s="195"/>
      <c r="I19" s="1">
        <v>13</v>
      </c>
      <c r="J19" s="52">
        <f>IF(J13&gt;J18,J13-J18,0)</f>
        <v>85133946</v>
      </c>
      <c r="K19" s="52">
        <f>IF(K13&gt;K18,K13-K18,0)</f>
        <v>73428296</v>
      </c>
    </row>
    <row r="20" spans="1:11" ht="12.75">
      <c r="A20" s="194" t="s">
        <v>31</v>
      </c>
      <c r="B20" s="195"/>
      <c r="C20" s="195"/>
      <c r="D20" s="195"/>
      <c r="E20" s="195"/>
      <c r="F20" s="195"/>
      <c r="G20" s="195"/>
      <c r="H20" s="195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11" t="s">
        <v>133</v>
      </c>
      <c r="B21" s="222"/>
      <c r="C21" s="222"/>
      <c r="D21" s="222"/>
      <c r="E21" s="222"/>
      <c r="F21" s="222"/>
      <c r="G21" s="222"/>
      <c r="H21" s="222"/>
      <c r="I21" s="256"/>
      <c r="J21" s="256"/>
      <c r="K21" s="257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6">
        <v>4446</v>
      </c>
      <c r="K22" s="6">
        <v>16570</v>
      </c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6"/>
      <c r="K23" s="6"/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6">
        <v>620893</v>
      </c>
      <c r="K24" s="6">
        <v>60545</v>
      </c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6">
        <v>6548</v>
      </c>
      <c r="K25" s="6">
        <v>9724</v>
      </c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6">
        <v>1300630</v>
      </c>
      <c r="K26" s="6">
        <v>173196</v>
      </c>
    </row>
    <row r="27" spans="1:11" ht="12.75">
      <c r="A27" s="194" t="s">
        <v>137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2">
        <f>SUM(J22:J26)</f>
        <v>1932517</v>
      </c>
      <c r="K27" s="52">
        <f>SUM(K22:K26)</f>
        <v>260035</v>
      </c>
    </row>
    <row r="28" spans="1:11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6">
        <v>177091093</v>
      </c>
      <c r="K28" s="6">
        <v>47371660</v>
      </c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6"/>
      <c r="K29" s="6"/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6"/>
      <c r="K30" s="6">
        <v>52579</v>
      </c>
    </row>
    <row r="31" spans="1:11" ht="12.75">
      <c r="A31" s="194" t="s">
        <v>2</v>
      </c>
      <c r="B31" s="195"/>
      <c r="C31" s="195"/>
      <c r="D31" s="195"/>
      <c r="E31" s="195"/>
      <c r="F31" s="195"/>
      <c r="G31" s="195"/>
      <c r="H31" s="195"/>
      <c r="I31" s="1">
        <v>24</v>
      </c>
      <c r="J31" s="52">
        <f>SUM(J28:J30)</f>
        <v>177091093</v>
      </c>
      <c r="K31" s="52">
        <f>SUM(K28:K30)</f>
        <v>47424239</v>
      </c>
    </row>
    <row r="32" spans="1:11" ht="12.75">
      <c r="A32" s="194" t="s">
        <v>32</v>
      </c>
      <c r="B32" s="195"/>
      <c r="C32" s="195"/>
      <c r="D32" s="195"/>
      <c r="E32" s="195"/>
      <c r="F32" s="195"/>
      <c r="G32" s="195"/>
      <c r="H32" s="195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194" t="s">
        <v>33</v>
      </c>
      <c r="B33" s="195"/>
      <c r="C33" s="195"/>
      <c r="D33" s="195"/>
      <c r="E33" s="195"/>
      <c r="F33" s="195"/>
      <c r="G33" s="195"/>
      <c r="H33" s="195"/>
      <c r="I33" s="1">
        <v>26</v>
      </c>
      <c r="J33" s="52">
        <f>IF(J31&gt;J27,J31-J27,0)</f>
        <v>175158576</v>
      </c>
      <c r="K33" s="52">
        <f>IF(K31&gt;K27,K31-K27,0)</f>
        <v>47164204</v>
      </c>
    </row>
    <row r="34" spans="1:11" ht="12.75">
      <c r="A34" s="211" t="s">
        <v>134</v>
      </c>
      <c r="B34" s="222"/>
      <c r="C34" s="222"/>
      <c r="D34" s="222"/>
      <c r="E34" s="222"/>
      <c r="F34" s="222"/>
      <c r="G34" s="222"/>
      <c r="H34" s="222"/>
      <c r="I34" s="256"/>
      <c r="J34" s="256"/>
      <c r="K34" s="257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6"/>
      <c r="K35" s="6"/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6">
        <v>287536693</v>
      </c>
      <c r="K36" s="6">
        <v>46598086</v>
      </c>
    </row>
    <row r="37" spans="1:11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6"/>
      <c r="K37" s="6"/>
    </row>
    <row r="38" spans="1:11" ht="12.75">
      <c r="A38" s="194" t="s">
        <v>59</v>
      </c>
      <c r="B38" s="195"/>
      <c r="C38" s="195"/>
      <c r="D38" s="195"/>
      <c r="E38" s="195"/>
      <c r="F38" s="195"/>
      <c r="G38" s="195"/>
      <c r="H38" s="195"/>
      <c r="I38" s="1">
        <v>30</v>
      </c>
      <c r="J38" s="52">
        <f>SUM(J35:J37)</f>
        <v>287536693</v>
      </c>
      <c r="K38" s="52">
        <f>SUM(K35:K37)</f>
        <v>46598086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6">
        <v>131413632</v>
      </c>
      <c r="K39" s="6">
        <v>26799632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6"/>
      <c r="K40" s="6"/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6"/>
      <c r="K41" s="6"/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6"/>
      <c r="K42" s="6"/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6"/>
      <c r="K43" s="6"/>
    </row>
    <row r="44" spans="1:11" ht="12.75">
      <c r="A44" s="194" t="s">
        <v>60</v>
      </c>
      <c r="B44" s="195"/>
      <c r="C44" s="195"/>
      <c r="D44" s="195"/>
      <c r="E44" s="195"/>
      <c r="F44" s="195"/>
      <c r="G44" s="195"/>
      <c r="H44" s="195"/>
      <c r="I44" s="1">
        <v>36</v>
      </c>
      <c r="J44" s="52">
        <f>SUM(J39:J43)</f>
        <v>131413632</v>
      </c>
      <c r="K44" s="52">
        <f>SUM(K39:K43)</f>
        <v>26799632</v>
      </c>
    </row>
    <row r="45" spans="1:11" ht="12.75">
      <c r="A45" s="194" t="s">
        <v>11</v>
      </c>
      <c r="B45" s="195"/>
      <c r="C45" s="195"/>
      <c r="D45" s="195"/>
      <c r="E45" s="195"/>
      <c r="F45" s="195"/>
      <c r="G45" s="195"/>
      <c r="H45" s="195"/>
      <c r="I45" s="1">
        <v>37</v>
      </c>
      <c r="J45" s="52">
        <f>IF(J38&gt;J44,J38-J44,0)</f>
        <v>156123061</v>
      </c>
      <c r="K45" s="52">
        <f>IF(K38&gt;K44,K38-K44,0)</f>
        <v>19798454</v>
      </c>
    </row>
    <row r="46" spans="1:11" ht="12.75">
      <c r="A46" s="194" t="s">
        <v>12</v>
      </c>
      <c r="B46" s="195"/>
      <c r="C46" s="195"/>
      <c r="D46" s="195"/>
      <c r="E46" s="195"/>
      <c r="F46" s="195"/>
      <c r="G46" s="195"/>
      <c r="H46" s="195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52">
        <f>IF(J19-J20+J32-J33+J45-J46&gt;0,J19-J20+J32-J33+J45-J46,0)</f>
        <v>66098431</v>
      </c>
      <c r="K47" s="52">
        <f>IF(K19-K20+K32-K33+K45-K46&gt;0,K19-K20+K32-K33+K45-K46,0)</f>
        <v>46062546</v>
      </c>
    </row>
    <row r="48" spans="1:11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">
        <v>534340</v>
      </c>
      <c r="K49" s="6">
        <v>27614806</v>
      </c>
    </row>
    <row r="50" spans="1:11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6">
        <v>66098431</v>
      </c>
      <c r="K50" s="6">
        <v>46062546</v>
      </c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6"/>
      <c r="K51" s="6"/>
    </row>
    <row r="52" spans="1:11" ht="12.75">
      <c r="A52" s="227" t="s">
        <v>146</v>
      </c>
      <c r="B52" s="228"/>
      <c r="C52" s="228"/>
      <c r="D52" s="228"/>
      <c r="E52" s="228"/>
      <c r="F52" s="228"/>
      <c r="G52" s="228"/>
      <c r="H52" s="228"/>
      <c r="I52" s="4">
        <v>44</v>
      </c>
      <c r="J52" s="60">
        <f>J49+J50-J51</f>
        <v>66632771</v>
      </c>
      <c r="K52" s="60">
        <f>K49+K50-K51</f>
        <v>73677352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64" sqref="K6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64" t="s">
        <v>247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8"/>
    </row>
    <row r="2" spans="1:12" ht="15.75">
      <c r="A2" s="41"/>
      <c r="B2" s="67"/>
      <c r="C2" s="274" t="s">
        <v>248</v>
      </c>
      <c r="D2" s="274"/>
      <c r="E2" s="70">
        <v>41275</v>
      </c>
      <c r="F2" s="42" t="s">
        <v>216</v>
      </c>
      <c r="G2" s="275">
        <v>41547</v>
      </c>
      <c r="H2" s="276"/>
      <c r="I2" s="67"/>
      <c r="J2" s="67"/>
      <c r="K2" s="67"/>
      <c r="L2" s="71"/>
    </row>
    <row r="3" spans="1:11" ht="23.25">
      <c r="A3" s="277" t="s">
        <v>50</v>
      </c>
      <c r="B3" s="277"/>
      <c r="C3" s="277"/>
      <c r="D3" s="277"/>
      <c r="E3" s="277"/>
      <c r="F3" s="277"/>
      <c r="G3" s="277"/>
      <c r="H3" s="277"/>
      <c r="I3" s="74" t="s">
        <v>271</v>
      </c>
      <c r="J3" s="75" t="s">
        <v>124</v>
      </c>
      <c r="K3" s="75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7">
        <v>2</v>
      </c>
      <c r="J4" s="76" t="s">
        <v>249</v>
      </c>
      <c r="K4" s="76" t="s">
        <v>250</v>
      </c>
    </row>
    <row r="5" spans="1:11" ht="12.75">
      <c r="A5" s="266" t="s">
        <v>251</v>
      </c>
      <c r="B5" s="267"/>
      <c r="C5" s="267"/>
      <c r="D5" s="267"/>
      <c r="E5" s="267"/>
      <c r="F5" s="267"/>
      <c r="G5" s="267"/>
      <c r="H5" s="267"/>
      <c r="I5" s="43">
        <v>1</v>
      </c>
      <c r="J5" s="44">
        <v>43650000</v>
      </c>
      <c r="K5" s="44">
        <v>43650000</v>
      </c>
    </row>
    <row r="6" spans="1:11" ht="12.75">
      <c r="A6" s="266" t="s">
        <v>252</v>
      </c>
      <c r="B6" s="267"/>
      <c r="C6" s="267"/>
      <c r="D6" s="267"/>
      <c r="E6" s="267"/>
      <c r="F6" s="267"/>
      <c r="G6" s="267"/>
      <c r="H6" s="267"/>
      <c r="I6" s="43">
        <v>2</v>
      </c>
      <c r="J6" s="45"/>
      <c r="K6" s="45"/>
    </row>
    <row r="7" spans="1:11" ht="12.75">
      <c r="A7" s="266" t="s">
        <v>253</v>
      </c>
      <c r="B7" s="267"/>
      <c r="C7" s="267"/>
      <c r="D7" s="267"/>
      <c r="E7" s="267"/>
      <c r="F7" s="267"/>
      <c r="G7" s="267"/>
      <c r="H7" s="267"/>
      <c r="I7" s="43">
        <v>3</v>
      </c>
      <c r="J7" s="45">
        <f>638669776+58035</f>
        <v>638727811</v>
      </c>
      <c r="K7" s="45">
        <f>638669776+58035</f>
        <v>638727811</v>
      </c>
    </row>
    <row r="8" spans="1:11" ht="12.75">
      <c r="A8" s="266" t="s">
        <v>254</v>
      </c>
      <c r="B8" s="267"/>
      <c r="C8" s="267"/>
      <c r="D8" s="267"/>
      <c r="E8" s="267"/>
      <c r="F8" s="267"/>
      <c r="G8" s="267"/>
      <c r="H8" s="267"/>
      <c r="I8" s="43">
        <v>4</v>
      </c>
      <c r="J8" s="45">
        <v>0</v>
      </c>
      <c r="K8" s="45">
        <v>666752</v>
      </c>
    </row>
    <row r="9" spans="1:11" ht="12.75">
      <c r="A9" s="266" t="s">
        <v>255</v>
      </c>
      <c r="B9" s="267"/>
      <c r="C9" s="267"/>
      <c r="D9" s="267"/>
      <c r="E9" s="267"/>
      <c r="F9" s="267"/>
      <c r="G9" s="267"/>
      <c r="H9" s="267"/>
      <c r="I9" s="43">
        <v>5</v>
      </c>
      <c r="J9" s="45">
        <v>666752</v>
      </c>
      <c r="K9" s="45">
        <v>53638818</v>
      </c>
    </row>
    <row r="10" spans="1:11" ht="12.75">
      <c r="A10" s="266" t="s">
        <v>256</v>
      </c>
      <c r="B10" s="267"/>
      <c r="C10" s="267"/>
      <c r="D10" s="267"/>
      <c r="E10" s="267"/>
      <c r="F10" s="267"/>
      <c r="G10" s="267"/>
      <c r="H10" s="267"/>
      <c r="I10" s="43">
        <v>6</v>
      </c>
      <c r="J10" s="45"/>
      <c r="K10" s="45"/>
    </row>
    <row r="11" spans="1:11" ht="12.75">
      <c r="A11" s="266" t="s">
        <v>257</v>
      </c>
      <c r="B11" s="267"/>
      <c r="C11" s="267"/>
      <c r="D11" s="267"/>
      <c r="E11" s="267"/>
      <c r="F11" s="267"/>
      <c r="G11" s="267"/>
      <c r="H11" s="267"/>
      <c r="I11" s="43">
        <v>7</v>
      </c>
      <c r="J11" s="45"/>
      <c r="K11" s="45"/>
    </row>
    <row r="12" spans="1:11" ht="12.75">
      <c r="A12" s="266" t="s">
        <v>258</v>
      </c>
      <c r="B12" s="267"/>
      <c r="C12" s="267"/>
      <c r="D12" s="267"/>
      <c r="E12" s="267"/>
      <c r="F12" s="267"/>
      <c r="G12" s="267"/>
      <c r="H12" s="267"/>
      <c r="I12" s="43">
        <v>8</v>
      </c>
      <c r="J12" s="45"/>
      <c r="K12" s="45"/>
    </row>
    <row r="13" spans="1:11" ht="12.75">
      <c r="A13" s="266" t="s">
        <v>259</v>
      </c>
      <c r="B13" s="267"/>
      <c r="C13" s="267"/>
      <c r="D13" s="267"/>
      <c r="E13" s="267"/>
      <c r="F13" s="267"/>
      <c r="G13" s="267"/>
      <c r="H13" s="267"/>
      <c r="I13" s="43">
        <v>9</v>
      </c>
      <c r="J13" s="45"/>
      <c r="K13" s="45"/>
    </row>
    <row r="14" spans="1:11" ht="12.75">
      <c r="A14" s="268" t="s">
        <v>260</v>
      </c>
      <c r="B14" s="269"/>
      <c r="C14" s="269"/>
      <c r="D14" s="269"/>
      <c r="E14" s="269"/>
      <c r="F14" s="269"/>
      <c r="G14" s="269"/>
      <c r="H14" s="269"/>
      <c r="I14" s="43">
        <v>10</v>
      </c>
      <c r="J14" s="72">
        <f>SUM(J5:J13)</f>
        <v>683044563</v>
      </c>
      <c r="K14" s="72">
        <f>SUM(K5:K13)</f>
        <v>736683381</v>
      </c>
    </row>
    <row r="15" spans="1:11" ht="12.75">
      <c r="A15" s="266" t="s">
        <v>261</v>
      </c>
      <c r="B15" s="267"/>
      <c r="C15" s="267"/>
      <c r="D15" s="267"/>
      <c r="E15" s="267"/>
      <c r="F15" s="267"/>
      <c r="G15" s="267"/>
      <c r="H15" s="267"/>
      <c r="I15" s="43">
        <v>11</v>
      </c>
      <c r="J15" s="45"/>
      <c r="K15" s="45"/>
    </row>
    <row r="16" spans="1:11" ht="12.75">
      <c r="A16" s="266" t="s">
        <v>262</v>
      </c>
      <c r="B16" s="267"/>
      <c r="C16" s="267"/>
      <c r="D16" s="267"/>
      <c r="E16" s="267"/>
      <c r="F16" s="267"/>
      <c r="G16" s="267"/>
      <c r="H16" s="267"/>
      <c r="I16" s="43">
        <v>12</v>
      </c>
      <c r="J16" s="45"/>
      <c r="K16" s="45"/>
    </row>
    <row r="17" spans="1:11" ht="12.75">
      <c r="A17" s="266" t="s">
        <v>263</v>
      </c>
      <c r="B17" s="267"/>
      <c r="C17" s="267"/>
      <c r="D17" s="267"/>
      <c r="E17" s="267"/>
      <c r="F17" s="267"/>
      <c r="G17" s="267"/>
      <c r="H17" s="267"/>
      <c r="I17" s="43">
        <v>13</v>
      </c>
      <c r="J17" s="45"/>
      <c r="K17" s="45"/>
    </row>
    <row r="18" spans="1:11" ht="12.75">
      <c r="A18" s="266" t="s">
        <v>264</v>
      </c>
      <c r="B18" s="267"/>
      <c r="C18" s="267"/>
      <c r="D18" s="267"/>
      <c r="E18" s="267"/>
      <c r="F18" s="267"/>
      <c r="G18" s="267"/>
      <c r="H18" s="267"/>
      <c r="I18" s="43">
        <v>14</v>
      </c>
      <c r="J18" s="45"/>
      <c r="K18" s="45"/>
    </row>
    <row r="19" spans="1:11" ht="12.75">
      <c r="A19" s="266" t="s">
        <v>265</v>
      </c>
      <c r="B19" s="267"/>
      <c r="C19" s="267"/>
      <c r="D19" s="267"/>
      <c r="E19" s="267"/>
      <c r="F19" s="267"/>
      <c r="G19" s="267"/>
      <c r="H19" s="267"/>
      <c r="I19" s="43">
        <v>15</v>
      </c>
      <c r="J19" s="45"/>
      <c r="K19" s="45"/>
    </row>
    <row r="20" spans="1:11" ht="12.75">
      <c r="A20" s="266" t="s">
        <v>266</v>
      </c>
      <c r="B20" s="267"/>
      <c r="C20" s="267"/>
      <c r="D20" s="267"/>
      <c r="E20" s="267"/>
      <c r="F20" s="267"/>
      <c r="G20" s="267"/>
      <c r="H20" s="267"/>
      <c r="I20" s="43">
        <v>16</v>
      </c>
      <c r="J20" s="45"/>
      <c r="K20" s="45"/>
    </row>
    <row r="21" spans="1:11" ht="12.75">
      <c r="A21" s="268" t="s">
        <v>267</v>
      </c>
      <c r="B21" s="269"/>
      <c r="C21" s="269"/>
      <c r="D21" s="269"/>
      <c r="E21" s="269"/>
      <c r="F21" s="269"/>
      <c r="G21" s="269"/>
      <c r="H21" s="269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268</v>
      </c>
      <c r="B23" s="259"/>
      <c r="C23" s="259"/>
      <c r="D23" s="259"/>
      <c r="E23" s="259"/>
      <c r="F23" s="259"/>
      <c r="G23" s="259"/>
      <c r="H23" s="259"/>
      <c r="I23" s="46">
        <v>18</v>
      </c>
      <c r="J23" s="44"/>
      <c r="K23" s="44"/>
    </row>
    <row r="24" spans="1:11" ht="17.25" customHeight="1">
      <c r="A24" s="260" t="s">
        <v>269</v>
      </c>
      <c r="B24" s="261"/>
      <c r="C24" s="261"/>
      <c r="D24" s="261"/>
      <c r="E24" s="261"/>
      <c r="F24" s="261"/>
      <c r="G24" s="261"/>
      <c r="H24" s="261"/>
      <c r="I24" s="47">
        <v>19</v>
      </c>
      <c r="J24" s="73"/>
      <c r="K24" s="73"/>
    </row>
    <row r="25" spans="1:11" ht="30" customHeight="1">
      <c r="A25" s="262" t="s">
        <v>270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64" sqref="K64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9" t="s">
        <v>246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0" t="s">
        <v>302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2013-10-29T14:31:00Z</cp:lastPrinted>
  <dcterms:created xsi:type="dcterms:W3CDTF">2008-10-17T11:51:54Z</dcterms:created>
  <dcterms:modified xsi:type="dcterms:W3CDTF">2013-10-29T14:41:53Z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