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9170" windowHeight="625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<sst xmlns="http://schemas.openxmlformats.org/spreadsheetml/2006/main" count="340" uniqueCount="308">
  <si>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</si>
  <si>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</si>
  <si>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</si>
  <si>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</si>
  <si>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</si>
  <si>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</si>
  <si>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</si>
  <si>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</si>
  <si>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</si>
  <si>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</si>
  <si>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</si>
  <si>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</si>
  <si>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</si>
  <si>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</si>
  <si>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</si>
  <si>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</si>
  <si>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</si>
  <si>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</si>
  <si>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</si>
  <si>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</si>
  <si>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</si>
  <si>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</si>
  <si>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</si>
  <si>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</si>
  <si>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</si>
  <si>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</si>
  <si>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</si>
  <si>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</si>
  <si>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</si>
  <si>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</si>
  <si>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</si>
  <si>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</si>
  <si>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</si>
  <si>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</si>
  <si>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</si>
  <si>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</si>
  <si>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</si>
  <si>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</si>
  <si>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</si>
  <si>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</si>
  <si>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</si>
  <si>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</si>
  <si>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</si>
  <si>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</si>
  <si>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</si>
  <si>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</si>
  <si>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</si>
  <si>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</si>
  <si>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</si>
  <si>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</si>
  <si>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</si>
  <si>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</si>
  <si>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</si>
  <si>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</si>
  <si>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</si>
  <si>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</si>
  <si>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</si>
  <si>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</si>
  <si>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</si>
  <si>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</si>
  <si>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</si>
  <si>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</si>
  <si>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</si>
  <si>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</si>
  <si>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</si>
  <si>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</si>
  <si>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</si>
  <si>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</si>
  <si>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</si>
  <si>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</si>
  <si>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</si>
  <si>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</si>
  <si>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</si>
  <si>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</si>
  <si>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</si>
  <si>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</si>
  <si>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</si>
  <si>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</si>
  <si>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</si>
  <si>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</si>
  <si>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</si>
  <si>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</si>
  <si>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</si>
  <si>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</si>
  <si>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</si>
  <si>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</si>
  <si>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</si>
  <si>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</si>
  <si>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</si>
  <si>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</si>
  <si>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</si>
  <si>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</si>
  <si>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</si>
  <si>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</si>
  <si>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</si>
  <si>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</si>
  <si>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</si>
  <si>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</si>
  <si>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</si>
  <si>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</si>
  <si>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</si>
  <si>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</si>
  <si>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</si>
  <si>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</si>
  <si>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</si>
  <si>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</si>
  <si>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</si>
  <si>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</si>
  <si>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</si>
  <si>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</si>
  <si>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</si>
  <si>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</si>
  <si>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</si>
  <si>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</si>
  <si>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</si>
  <si>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</si>
  <si>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</si>
  <si>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</si>
  <si>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</si>
  <si>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</si>
  <si>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</si>
  <si>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</si>
  <si>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</si>
  <si>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</si>
  <si>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</si>
  <si>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</si>
  <si>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</si>
  <si>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</si>
  <si>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</si>
  <si>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</si>
  <si>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</si>
  <si>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</si>
  <si>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</si>
  <si>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</si>
  <si>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</si>
  <si>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</si>
  <si>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</si>
  <si>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</si>
  <si>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</si>
  <si>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</si>
  <si>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</si>
  <si>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</si>
  <si>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</si>
  <si>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</si>
  <si>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</si>
  <si>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</si>
  <si>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</si>
  <si>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</si>
  <si>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</si>
  <si>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</si>
  <si>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</si>
  <si>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</si>
  <si>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</si>
  <si>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</si>
  <si>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</si>
  <si>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</si>
  <si>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</si>
  <si>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</si>
  <si>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</si>
  <si>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</si>
  <si>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</si>
  <si>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</si>
  <si>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</si>
  <si>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</si>
  <si>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</si>
  <si>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</si>
  <si>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</si>
  <si>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</si>
  <si>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</si>
  <si>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</si>
  <si>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</si>
  <si>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</si>
  <si>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</si>
  <si>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</si>
  <si>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</si>
  <si>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</si>
  <si>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</si>
  <si>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</si>
  <si>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</si>
  <si>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</si>
  <si>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</si>
  <si>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</si>
  <si>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</si>
  <si>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</si>
  <si>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</si>
  <si>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</si>
  <si>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</si>
  <si>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</si>
  <si>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</si>
  <si>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</si>
  <si>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</si>
  <si>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</si>
  <si>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</si>
  <si>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</si>
  <si>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</si>
  <si>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</si>
  <si>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</si>
  <si>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</si>
  <si>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</si>
  <si>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</si>
  <si>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</si>
  <si>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</si>
  <si>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</si>
  <si>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</si>
  <si>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</si>
  <si>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</si>
  <si>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</si>
  <si>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</si>
  <si>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</si>
  <si>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</si>
  <si>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</si>
  <si>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</si>
  <si>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</si>
  <si>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</si>
  <si>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</si>
  <si>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</si>
  <si>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</si>
  <si>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</si>
  <si>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</si>
  <si>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</si>
  <si>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</si>
  <si>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</si>
  <si>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</si>
  <si>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</si>
  <si>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</si>
  <si>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</si>
  <si>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</si>
  <si>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</si>
  <si>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</si>
  <si>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</si>
  <si>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</si>
  <si>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</si>
  <si>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</si>
  <si>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</si>
  <si>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</si>
  <si>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</si>
  <si>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</si>
  <si>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</si>
  <si>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</si>
  <si>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</si>
  <si>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</si>
  <si>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</si>
  <si>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</si>
  <si>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</si>
  <si>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</si>
  <si>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</si>
  <si>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</si>
  <si>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</si>
  <si>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</si>
  <si>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</si>
  <si>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</si>
  <si>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</si>
  <si>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</si>
  <si>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</si>
  <si>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</si>
  <si>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</si>
  <si>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</si>
  <si>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</si>
  <si>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</si>
  <si>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</si>
  <si>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</si>
  <si>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</si>
  <si>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</si>
  <si>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</si>
  <si>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</si>
  <si>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</si>
  <si>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</si>
  <si>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</si>
  <si>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</si>
  <si>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</si>
  <si>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</si>
  <si>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</si>
  <si>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</si>
  <si>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</si>
  <si>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</si>
  <si>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</si>
  <si>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</si>
  <si>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</si>
  <si>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</si>
  <si>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</si>
  <si>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</si>
  <si>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</si>
  <si>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</si>
  <si>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</si>
  <si>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</si>
  <si>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</si>
  <si>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</si>
  <si>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</si>
  <si>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</si>
  <si>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</si>
  <si>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</si>
  <si>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</si>
  <si>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</si>
  <si>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</si>
  <si>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</si>
  <si>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</si>
  <si>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</si>
  <si>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</si>
  <si>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</si>
  <si>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</si>
  <si>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</si>
  <si>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</si>
  <si>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</si>
  <si>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31.03.2012.</t>
  </si>
  <si>
    <t>IGOR ŠTOKOVIĆ, MILENA PERKOVIĆ, REUEL SLONIM, ABRAHAM THOMAS</t>
  </si>
  <si>
    <t>stanje na dan 31.03.2012.</t>
  </si>
  <si>
    <t>u razdoblju 01.01.2012. do 31.03.2012.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</si>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</sst>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>
      <alignment horizontal="center" vertical="center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31">
      <selection activeCell="B57" sqref="B57:H5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214</v>
      </c>
      <c r="B1" s="176"/>
      <c r="C1" s="17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9" t="s">
        <v>215</v>
      </c>
      <c r="B2" s="150"/>
      <c r="C2" s="150"/>
      <c r="D2" s="151"/>
      <c r="E2" s="119" t="s">
        <v>285</v>
      </c>
      <c r="F2" s="12"/>
      <c r="G2" s="13" t="s">
        <v>216</v>
      </c>
      <c r="H2" s="119" t="s">
        <v>303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152" t="s">
        <v>281</v>
      </c>
      <c r="B4" s="153"/>
      <c r="C4" s="153"/>
      <c r="D4" s="153"/>
      <c r="E4" s="153"/>
      <c r="F4" s="153"/>
      <c r="G4" s="153"/>
      <c r="H4" s="153"/>
      <c r="I4" s="154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55" t="s">
        <v>217</v>
      </c>
      <c r="B6" s="156"/>
      <c r="C6" s="147" t="s">
        <v>286</v>
      </c>
      <c r="D6" s="148"/>
      <c r="E6" s="30"/>
      <c r="F6" s="30"/>
      <c r="G6" s="30"/>
      <c r="H6" s="30"/>
      <c r="I6" s="90"/>
      <c r="J6" s="10"/>
      <c r="K6" s="10"/>
      <c r="L6" s="10"/>
    </row>
    <row r="7" spans="1:12" ht="12.75">
      <c r="A7" s="91"/>
      <c r="B7" s="23"/>
      <c r="C7" s="16"/>
      <c r="D7" s="16"/>
      <c r="E7" s="30"/>
      <c r="F7" s="30"/>
      <c r="G7" s="30"/>
      <c r="H7" s="30"/>
      <c r="I7" s="90"/>
      <c r="J7" s="10"/>
      <c r="K7" s="10"/>
      <c r="L7" s="10"/>
    </row>
    <row r="8" spans="1:12" ht="12.75">
      <c r="A8" s="157" t="s">
        <v>218</v>
      </c>
      <c r="B8" s="140"/>
      <c r="C8" s="147" t="s">
        <v>287</v>
      </c>
      <c r="D8" s="148"/>
      <c r="E8" s="30"/>
      <c r="F8" s="30"/>
      <c r="G8" s="30"/>
      <c r="H8" s="30"/>
      <c r="I8" s="92"/>
      <c r="J8" s="10"/>
      <c r="K8" s="10"/>
      <c r="L8" s="10"/>
    </row>
    <row r="9" spans="1:12" ht="12.75">
      <c r="A9" s="93"/>
      <c r="B9" s="51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44" t="s">
        <v>219</v>
      </c>
      <c r="B10" s="145"/>
      <c r="C10" s="147" t="s">
        <v>288</v>
      </c>
      <c r="D10" s="148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46"/>
      <c r="B11" s="145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5" t="s">
        <v>220</v>
      </c>
      <c r="B12" s="156"/>
      <c r="C12" s="141" t="s">
        <v>289</v>
      </c>
      <c r="D12" s="142"/>
      <c r="E12" s="142"/>
      <c r="F12" s="142"/>
      <c r="G12" s="142"/>
      <c r="H12" s="142"/>
      <c r="I12" s="143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5" t="s">
        <v>221</v>
      </c>
      <c r="B14" s="156"/>
      <c r="C14" s="139">
        <v>52100</v>
      </c>
      <c r="D14" s="134"/>
      <c r="E14" s="16"/>
      <c r="F14" s="141" t="s">
        <v>290</v>
      </c>
      <c r="G14" s="142"/>
      <c r="H14" s="142"/>
      <c r="I14" s="143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5" t="s">
        <v>222</v>
      </c>
      <c r="B16" s="156"/>
      <c r="C16" s="141" t="s">
        <v>291</v>
      </c>
      <c r="D16" s="142"/>
      <c r="E16" s="142"/>
      <c r="F16" s="142"/>
      <c r="G16" s="142"/>
      <c r="H16" s="142"/>
      <c r="I16" s="143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5" t="s">
        <v>223</v>
      </c>
      <c r="B18" s="156"/>
      <c r="C18" s="135" t="s">
        <v>292</v>
      </c>
      <c r="D18" s="136"/>
      <c r="E18" s="136"/>
      <c r="F18" s="136"/>
      <c r="G18" s="136"/>
      <c r="H18" s="136"/>
      <c r="I18" s="137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5" t="s">
        <v>224</v>
      </c>
      <c r="B20" s="156"/>
      <c r="C20" s="135" t="s">
        <v>293</v>
      </c>
      <c r="D20" s="136"/>
      <c r="E20" s="136"/>
      <c r="F20" s="136"/>
      <c r="G20" s="136"/>
      <c r="H20" s="136"/>
      <c r="I20" s="137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5" t="s">
        <v>225</v>
      </c>
      <c r="B22" s="156"/>
      <c r="C22" s="120">
        <v>359</v>
      </c>
      <c r="D22" s="141" t="s">
        <v>290</v>
      </c>
      <c r="E22" s="138"/>
      <c r="F22" s="128"/>
      <c r="G22" s="155"/>
      <c r="H22" s="129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55" t="s">
        <v>226</v>
      </c>
      <c r="B24" s="156"/>
      <c r="C24" s="120">
        <v>18</v>
      </c>
      <c r="D24" s="141" t="s">
        <v>294</v>
      </c>
      <c r="E24" s="138"/>
      <c r="F24" s="138"/>
      <c r="G24" s="128"/>
      <c r="H24" s="52" t="s">
        <v>227</v>
      </c>
      <c r="I24" s="121">
        <v>451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282</v>
      </c>
      <c r="I25" s="95"/>
      <c r="J25" s="10"/>
      <c r="K25" s="10"/>
      <c r="L25" s="10"/>
    </row>
    <row r="26" spans="1:12" ht="12.75">
      <c r="A26" s="155" t="s">
        <v>228</v>
      </c>
      <c r="B26" s="156"/>
      <c r="C26" s="122" t="s">
        <v>295</v>
      </c>
      <c r="D26" s="26"/>
      <c r="E26" s="96"/>
      <c r="F26" s="97"/>
      <c r="G26" s="130" t="s">
        <v>229</v>
      </c>
      <c r="H26" s="156"/>
      <c r="I26" s="123" t="s">
        <v>296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31" t="s">
        <v>230</v>
      </c>
      <c r="B28" s="132"/>
      <c r="C28" s="133"/>
      <c r="D28" s="133"/>
      <c r="E28" s="127" t="s">
        <v>231</v>
      </c>
      <c r="F28" s="158"/>
      <c r="G28" s="158"/>
      <c r="H28" s="159" t="s">
        <v>232</v>
      </c>
      <c r="I28" s="160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47"/>
      <c r="I30" s="148"/>
      <c r="J30" s="10"/>
      <c r="K30" s="10"/>
      <c r="L30" s="10"/>
    </row>
    <row r="31" spans="1:12" ht="12.75">
      <c r="A31" s="91"/>
      <c r="B31" s="23"/>
      <c r="C31" s="22"/>
      <c r="D31" s="164"/>
      <c r="E31" s="164"/>
      <c r="F31" s="164"/>
      <c r="G31" s="165"/>
      <c r="H31" s="16"/>
      <c r="I31" s="100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47"/>
      <c r="I32" s="148"/>
      <c r="J32" s="10"/>
      <c r="K32" s="10"/>
      <c r="L32" s="10"/>
    </row>
    <row r="33" spans="1:12" ht="12.75">
      <c r="A33" s="91"/>
      <c r="B33" s="23"/>
      <c r="C33" s="22"/>
      <c r="D33" s="29"/>
      <c r="E33" s="29"/>
      <c r="F33" s="29"/>
      <c r="G33" s="30"/>
      <c r="H33" s="16"/>
      <c r="I33" s="101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47"/>
      <c r="I34" s="148"/>
      <c r="J34" s="10"/>
      <c r="K34" s="10"/>
      <c r="L34" s="10"/>
    </row>
    <row r="35" spans="1:12" ht="12.75">
      <c r="A35" s="91"/>
      <c r="B35" s="23"/>
      <c r="C35" s="22"/>
      <c r="D35" s="29"/>
      <c r="E35" s="29"/>
      <c r="F35" s="29"/>
      <c r="G35" s="30"/>
      <c r="H35" s="16"/>
      <c r="I35" s="101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47"/>
      <c r="I36" s="148"/>
      <c r="J36" s="10"/>
      <c r="K36" s="10"/>
      <c r="L36" s="10"/>
    </row>
    <row r="37" spans="1:12" ht="12.75">
      <c r="A37" s="102"/>
      <c r="B37" s="31"/>
      <c r="C37" s="166"/>
      <c r="D37" s="167"/>
      <c r="E37" s="16"/>
      <c r="F37" s="166"/>
      <c r="G37" s="167"/>
      <c r="H37" s="16"/>
      <c r="I37" s="92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47"/>
      <c r="I38" s="148"/>
      <c r="J38" s="10"/>
      <c r="K38" s="10"/>
      <c r="L38" s="10"/>
    </row>
    <row r="39" spans="1:12" ht="12.75">
      <c r="A39" s="102"/>
      <c r="B39" s="31"/>
      <c r="C39" s="32"/>
      <c r="D39" s="33"/>
      <c r="E39" s="16"/>
      <c r="F39" s="32"/>
      <c r="G39" s="33"/>
      <c r="H39" s="16"/>
      <c r="I39" s="92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47"/>
      <c r="I40" s="148"/>
      <c r="J40" s="10"/>
      <c r="K40" s="10"/>
      <c r="L40" s="10"/>
    </row>
    <row r="41" spans="1:12" ht="12.75">
      <c r="A41" s="124"/>
      <c r="B41" s="34"/>
      <c r="C41" s="34"/>
      <c r="D41" s="34"/>
      <c r="E41" s="24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1"/>
      <c r="C42" s="32"/>
      <c r="D42" s="33"/>
      <c r="E42" s="16"/>
      <c r="F42" s="32"/>
      <c r="G42" s="33"/>
      <c r="H42" s="16"/>
      <c r="I42" s="92"/>
      <c r="J42" s="10"/>
      <c r="K42" s="10"/>
      <c r="L42" s="10"/>
    </row>
    <row r="43" spans="1:12" ht="12.75">
      <c r="A43" s="104"/>
      <c r="B43" s="35"/>
      <c r="C43" s="35"/>
      <c r="D43" s="21"/>
      <c r="E43" s="21"/>
      <c r="F43" s="35"/>
      <c r="G43" s="21"/>
      <c r="H43" s="21"/>
      <c r="I43" s="105"/>
      <c r="J43" s="10"/>
      <c r="K43" s="10"/>
      <c r="L43" s="10"/>
    </row>
    <row r="44" spans="1:12" ht="12.75">
      <c r="A44" s="144" t="s">
        <v>233</v>
      </c>
      <c r="B44" s="168"/>
      <c r="C44" s="147"/>
      <c r="D44" s="148"/>
      <c r="E44" s="27"/>
      <c r="F44" s="141"/>
      <c r="G44" s="162"/>
      <c r="H44" s="162"/>
      <c r="I44" s="163"/>
      <c r="J44" s="10"/>
      <c r="K44" s="10"/>
      <c r="L44" s="10"/>
    </row>
    <row r="45" spans="1:12" ht="12.75">
      <c r="A45" s="102"/>
      <c r="B45" s="31"/>
      <c r="C45" s="166"/>
      <c r="D45" s="167"/>
      <c r="E45" s="16"/>
      <c r="F45" s="166"/>
      <c r="G45" s="169"/>
      <c r="H45" s="36"/>
      <c r="I45" s="106"/>
      <c r="J45" s="10"/>
      <c r="K45" s="10"/>
      <c r="L45" s="10"/>
    </row>
    <row r="46" spans="1:12" ht="12.75">
      <c r="A46" s="144" t="s">
        <v>234</v>
      </c>
      <c r="B46" s="168"/>
      <c r="C46" s="141" t="s">
        <v>297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1"/>
      <c r="B47" s="23"/>
      <c r="C47" s="22" t="s">
        <v>235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4" t="s">
        <v>236</v>
      </c>
      <c r="B48" s="168"/>
      <c r="C48" s="172" t="s">
        <v>298</v>
      </c>
      <c r="D48" s="173"/>
      <c r="E48" s="174"/>
      <c r="F48" s="16"/>
      <c r="G48" s="52" t="s">
        <v>237</v>
      </c>
      <c r="H48" s="172" t="s">
        <v>299</v>
      </c>
      <c r="I48" s="174"/>
      <c r="J48" s="10"/>
      <c r="K48" s="10"/>
      <c r="L48" s="10"/>
    </row>
    <row r="49" spans="1:12" ht="12.75">
      <c r="A49" s="91"/>
      <c r="B49" s="23"/>
      <c r="C49" s="22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4" t="s">
        <v>223</v>
      </c>
      <c r="B50" s="168"/>
      <c r="C50" s="183" t="s">
        <v>300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1"/>
      <c r="B51" s="23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5" t="s">
        <v>238</v>
      </c>
      <c r="B52" s="156"/>
      <c r="C52" s="172" t="s">
        <v>304</v>
      </c>
      <c r="D52" s="173"/>
      <c r="E52" s="173"/>
      <c r="F52" s="173"/>
      <c r="G52" s="173"/>
      <c r="H52" s="173"/>
      <c r="I52" s="143"/>
      <c r="J52" s="10"/>
      <c r="K52" s="10"/>
      <c r="L52" s="10"/>
    </row>
    <row r="53" spans="1:12" ht="12.75">
      <c r="A53" s="107"/>
      <c r="B53" s="21"/>
      <c r="C53" s="177" t="s">
        <v>239</v>
      </c>
      <c r="D53" s="177"/>
      <c r="E53" s="177"/>
      <c r="F53" s="177"/>
      <c r="G53" s="177"/>
      <c r="H53" s="177"/>
      <c r="I53" s="108"/>
      <c r="J53" s="10"/>
      <c r="K53" s="10"/>
      <c r="L53" s="10"/>
    </row>
    <row r="54" spans="1:12" ht="12.75">
      <c r="A54" s="107"/>
      <c r="B54" s="21"/>
      <c r="C54" s="37"/>
      <c r="D54" s="37"/>
      <c r="E54" s="37"/>
      <c r="F54" s="37"/>
      <c r="G54" s="37"/>
      <c r="H54" s="37"/>
      <c r="I54" s="108"/>
      <c r="J54" s="10"/>
      <c r="K54" s="10"/>
      <c r="L54" s="10"/>
    </row>
    <row r="55" spans="1:12" ht="12.75">
      <c r="A55" s="107"/>
      <c r="B55" s="184" t="s">
        <v>240</v>
      </c>
      <c r="C55" s="185"/>
      <c r="D55" s="185"/>
      <c r="E55" s="185"/>
      <c r="F55" s="50"/>
      <c r="G55" s="50"/>
      <c r="H55" s="50"/>
      <c r="I55" s="109"/>
      <c r="J55" s="10"/>
      <c r="K55" s="10"/>
      <c r="L55" s="10"/>
    </row>
    <row r="56" spans="1:12" ht="12.75">
      <c r="A56" s="107"/>
      <c r="B56" s="186" t="s">
        <v>307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7"/>
      <c r="B57" s="186" t="s">
        <v>272</v>
      </c>
      <c r="C57" s="187"/>
      <c r="D57" s="187"/>
      <c r="E57" s="187"/>
      <c r="F57" s="187"/>
      <c r="G57" s="187"/>
      <c r="H57" s="187"/>
      <c r="I57" s="109"/>
      <c r="J57" s="10"/>
      <c r="K57" s="10"/>
      <c r="L57" s="10"/>
    </row>
    <row r="58" spans="1:12" ht="12.75">
      <c r="A58" s="107"/>
      <c r="B58" s="186" t="s">
        <v>273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7"/>
      <c r="B59" s="186" t="s">
        <v>274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241</v>
      </c>
      <c r="B61" s="16"/>
      <c r="C61" s="16"/>
      <c r="D61" s="16"/>
      <c r="E61" s="16"/>
      <c r="F61" s="16"/>
      <c r="G61" s="38"/>
      <c r="H61" s="39"/>
      <c r="I61" s="114"/>
      <c r="J61" s="10"/>
      <c r="K61" s="10"/>
      <c r="L61" s="10"/>
    </row>
    <row r="62" spans="1:12" ht="12.75">
      <c r="A62" s="87"/>
      <c r="B62" s="16"/>
      <c r="C62" s="16"/>
      <c r="D62" s="16"/>
      <c r="E62" s="21" t="s">
        <v>242</v>
      </c>
      <c r="F62" s="96"/>
      <c r="G62" s="178" t="s">
        <v>243</v>
      </c>
      <c r="H62" s="179"/>
      <c r="I62" s="18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1"/>
      <c r="H63" s="18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SheetLayoutView="110" workbookViewId="0" topLeftCell="A61">
      <selection activeCell="M82" sqref="M82"/>
    </sheetView>
  </sheetViews>
  <sheetFormatPr defaultColWidth="9.140625" defaultRowHeight="12.75"/>
  <cols>
    <col min="1" max="9" width="9.140625" style="53" customWidth="1"/>
    <col min="10" max="10" width="9.8515625" style="53" bestFit="1" customWidth="1"/>
    <col min="11" max="11" width="13.7109375" style="53" bestFit="1" customWidth="1"/>
    <col min="12" max="16384" width="9.140625" style="53" customWidth="1"/>
  </cols>
  <sheetData>
    <row r="1" spans="1:11" ht="12.75" customHeight="1">
      <c r="A1" s="226" t="s">
        <v>127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305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301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50</v>
      </c>
      <c r="B4" s="232"/>
      <c r="C4" s="232"/>
      <c r="D4" s="232"/>
      <c r="E4" s="232"/>
      <c r="F4" s="232"/>
      <c r="G4" s="232"/>
      <c r="H4" s="233"/>
      <c r="I4" s="59" t="s">
        <v>244</v>
      </c>
      <c r="J4" s="60" t="s">
        <v>283</v>
      </c>
      <c r="K4" s="61" t="s">
        <v>284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8">
        <v>2</v>
      </c>
      <c r="J5" s="57">
        <v>3</v>
      </c>
      <c r="K5" s="57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51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8</v>
      </c>
      <c r="B8" s="206"/>
      <c r="C8" s="206"/>
      <c r="D8" s="206"/>
      <c r="E8" s="206"/>
      <c r="F8" s="206"/>
      <c r="G8" s="206"/>
      <c r="H8" s="207"/>
      <c r="I8" s="1">
        <v>2</v>
      </c>
      <c r="J8" s="54">
        <f>J9+J16+J26+J35+J39</f>
        <v>932049860</v>
      </c>
      <c r="K8" s="54">
        <f>K9+K16+K26+K35+K39</f>
        <v>976174360</v>
      </c>
    </row>
    <row r="9" spans="1:11" ht="12.75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54">
        <f>SUM(J10:J15)</f>
        <v>4585364</v>
      </c>
      <c r="K9" s="54">
        <f>SUM(K10:K15)</f>
        <v>4285750</v>
      </c>
    </row>
    <row r="10" spans="1:11" ht="12.75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3194398</v>
      </c>
      <c r="K11" s="7">
        <v>2957089</v>
      </c>
    </row>
    <row r="12" spans="1:11" ht="12.75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7">
        <v>559996</v>
      </c>
      <c r="K14" s="7">
        <v>559997</v>
      </c>
    </row>
    <row r="15" spans="1:11" ht="12.75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830970</v>
      </c>
      <c r="K15" s="7">
        <v>768664</v>
      </c>
    </row>
    <row r="16" spans="1:11" ht="12.75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54">
        <f>SUM(J17:J25)</f>
        <v>916434641</v>
      </c>
      <c r="K16" s="54">
        <f>SUM(K17:K25)</f>
        <v>960858755</v>
      </c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191795521</v>
      </c>
      <c r="K17" s="7">
        <v>191795521</v>
      </c>
    </row>
    <row r="18" spans="1:11" ht="12.75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661948817</v>
      </c>
      <c r="K18" s="7">
        <v>655994205</v>
      </c>
    </row>
    <row r="19" spans="1:11" ht="12.75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27305310</v>
      </c>
      <c r="K19" s="7">
        <v>25517812</v>
      </c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656813</v>
      </c>
      <c r="K20" s="7">
        <v>589313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>
        <v>2938045</v>
      </c>
      <c r="K22" s="7">
        <v>7097334</v>
      </c>
    </row>
    <row r="23" spans="1:11" ht="12.75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27288338</v>
      </c>
      <c r="K23" s="7">
        <v>75816643</v>
      </c>
    </row>
    <row r="24" spans="1:11" ht="12.75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4501797</v>
      </c>
      <c r="K24" s="7">
        <v>4047927</v>
      </c>
    </row>
    <row r="25" spans="1:11" ht="12.75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/>
      <c r="K25" s="7"/>
    </row>
    <row r="26" spans="1:11" ht="12.75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54">
        <f>SUM(J27:J34)</f>
        <v>687927</v>
      </c>
      <c r="K26" s="54">
        <f>SUM(K27:K34)</f>
        <v>687927</v>
      </c>
    </row>
    <row r="27" spans="1:11" ht="12.75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40000</v>
      </c>
      <c r="K27" s="7">
        <v>40000</v>
      </c>
    </row>
    <row r="28" spans="1:11" ht="12.75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.75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.75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144025</v>
      </c>
      <c r="K31" s="7">
        <v>144025</v>
      </c>
    </row>
    <row r="32" spans="1:11" ht="12.75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503902</v>
      </c>
      <c r="K32" s="7">
        <v>503902</v>
      </c>
    </row>
    <row r="33" spans="1:11" ht="12.75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.75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.75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.75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>
        <v>10341928</v>
      </c>
      <c r="K39" s="7">
        <v>10341928</v>
      </c>
    </row>
    <row r="40" spans="1:11" ht="12.75">
      <c r="A40" s="205" t="s">
        <v>206</v>
      </c>
      <c r="B40" s="206"/>
      <c r="C40" s="206"/>
      <c r="D40" s="206"/>
      <c r="E40" s="206"/>
      <c r="F40" s="206"/>
      <c r="G40" s="206"/>
      <c r="H40" s="207"/>
      <c r="I40" s="1">
        <v>34</v>
      </c>
      <c r="J40" s="54">
        <f>J41+J49+J56+J64</f>
        <v>14458591</v>
      </c>
      <c r="K40" s="54">
        <f>K41+K49+K56+K64</f>
        <v>25615874</v>
      </c>
    </row>
    <row r="41" spans="1:11" ht="12.75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54">
        <f>SUM(J42:J48)</f>
        <v>335667</v>
      </c>
      <c r="K41" s="54">
        <f>SUM(K42:K48)</f>
        <v>400774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331049</v>
      </c>
      <c r="K42" s="7">
        <v>397336</v>
      </c>
    </row>
    <row r="43" spans="1:11" ht="12.75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.75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.75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3438</v>
      </c>
      <c r="K45" s="7">
        <v>3438</v>
      </c>
    </row>
    <row r="46" spans="1:11" ht="12.75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1180</v>
      </c>
      <c r="K46" s="7"/>
    </row>
    <row r="47" spans="1:11" ht="12.75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54">
        <f>SUM(J50:J55)</f>
        <v>12293352</v>
      </c>
      <c r="K49" s="54">
        <f>SUM(K50:K55)</f>
        <v>22024816</v>
      </c>
    </row>
    <row r="50" spans="1:11" ht="12.75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391026</v>
      </c>
      <c r="K50" s="7">
        <v>626227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7073912</v>
      </c>
      <c r="K51" s="7">
        <v>6502160</v>
      </c>
    </row>
    <row r="52" spans="1:11" ht="12.75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4727</v>
      </c>
      <c r="K53" s="7">
        <v>6324</v>
      </c>
    </row>
    <row r="54" spans="1:11" ht="12.75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4649973</v>
      </c>
      <c r="K54" s="7">
        <v>14658114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173714</v>
      </c>
      <c r="K55" s="7">
        <v>231991</v>
      </c>
    </row>
    <row r="56" spans="1:11" ht="12.75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54">
        <f>SUM(J57:J63)</f>
        <v>1295232</v>
      </c>
      <c r="K56" s="54">
        <f>SUM(K57:K63)</f>
        <v>1295232</v>
      </c>
    </row>
    <row r="57" spans="1:11" ht="12.75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/>
      <c r="K58" s="7"/>
    </row>
    <row r="59" spans="1:11" ht="12.75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.75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1295232</v>
      </c>
      <c r="K62" s="7">
        <v>1295232</v>
      </c>
    </row>
    <row r="63" spans="1:11" ht="12.75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/>
      <c r="K63" s="7"/>
    </row>
    <row r="64" spans="1:11" ht="12.75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534340</v>
      </c>
      <c r="K64" s="7">
        <v>1895052</v>
      </c>
    </row>
    <row r="65" spans="1:11" ht="12.75">
      <c r="A65" s="205" t="s">
        <v>47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6541566</v>
      </c>
      <c r="K65" s="7">
        <v>6029847</v>
      </c>
    </row>
    <row r="66" spans="1:11" ht="12.75">
      <c r="A66" s="205" t="s">
        <v>207</v>
      </c>
      <c r="B66" s="206"/>
      <c r="C66" s="206"/>
      <c r="D66" s="206"/>
      <c r="E66" s="206"/>
      <c r="F66" s="206"/>
      <c r="G66" s="206"/>
      <c r="H66" s="207"/>
      <c r="I66" s="1">
        <v>60</v>
      </c>
      <c r="J66" s="54">
        <f>J7+J8+J40+J65</f>
        <v>953050017</v>
      </c>
      <c r="K66" s="54">
        <f>K7+K8+K40+K65</f>
        <v>1007820081</v>
      </c>
    </row>
    <row r="67" spans="1:11" ht="12.75">
      <c r="A67" s="217" t="s">
        <v>82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194" t="s">
        <v>49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160</v>
      </c>
      <c r="B69" s="199"/>
      <c r="C69" s="199"/>
      <c r="D69" s="199"/>
      <c r="E69" s="199"/>
      <c r="F69" s="199"/>
      <c r="G69" s="199"/>
      <c r="H69" s="216"/>
      <c r="I69" s="3">
        <v>62</v>
      </c>
      <c r="J69" s="55">
        <f>J70+J71+J72+J78+J79+J82+J85</f>
        <v>682370146</v>
      </c>
      <c r="K69" s="55">
        <f>K70+K71+K72+K78+K79+K82+K85</f>
        <v>649604941</v>
      </c>
    </row>
    <row r="70" spans="1:11" ht="12.75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43650000</v>
      </c>
      <c r="K70" s="7">
        <v>43650000</v>
      </c>
    </row>
    <row r="71" spans="1:11" ht="12.75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/>
      <c r="K71" s="7"/>
    </row>
    <row r="72" spans="1:11" ht="12.75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54">
        <f>J73+J74-J75+J76+J77</f>
        <v>643230386</v>
      </c>
      <c r="K72" s="54">
        <f>K73+K74-K75+K76+K77</f>
        <v>643230386</v>
      </c>
    </row>
    <row r="73" spans="1:11" ht="12.75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2129389</v>
      </c>
      <c r="K73" s="7">
        <v>2129389</v>
      </c>
    </row>
    <row r="74" spans="1:11" ht="12.75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3380</v>
      </c>
      <c r="K74" s="7">
        <v>3380</v>
      </c>
    </row>
    <row r="75" spans="1:11" ht="12.75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3380</v>
      </c>
      <c r="K75" s="7">
        <v>3380</v>
      </c>
    </row>
    <row r="76" spans="1:11" ht="12.75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641100997</v>
      </c>
      <c r="K77" s="7">
        <v>641100997</v>
      </c>
    </row>
    <row r="78" spans="1:11" ht="12.75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50370</v>
      </c>
      <c r="K78" s="7">
        <v>50370</v>
      </c>
    </row>
    <row r="79" spans="1:11" ht="12.75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54">
        <f>J80-J81</f>
        <v>14354359</v>
      </c>
      <c r="K79" s="54">
        <f>K80-K81</f>
        <v>-4560610</v>
      </c>
    </row>
    <row r="80" spans="1:11" ht="12.75">
      <c r="A80" s="213" t="s">
        <v>138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14354359</v>
      </c>
      <c r="K80" s="7"/>
    </row>
    <row r="81" spans="1:11" ht="12.75">
      <c r="A81" s="213" t="s">
        <v>139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>
        <v>4560610</v>
      </c>
    </row>
    <row r="82" spans="1:11" ht="12.75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54">
        <f>J83-J84</f>
        <v>-18914969</v>
      </c>
      <c r="K82" s="54">
        <f>K83-K84</f>
        <v>-32765205</v>
      </c>
    </row>
    <row r="83" spans="1:11" ht="12.75">
      <c r="A83" s="213" t="s">
        <v>140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/>
      <c r="K83" s="7"/>
    </row>
    <row r="84" spans="1:11" ht="12.75">
      <c r="A84" s="213" t="s">
        <v>141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18914969</v>
      </c>
      <c r="K84" s="7">
        <v>32765205</v>
      </c>
    </row>
    <row r="85" spans="1:11" ht="12.75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205" t="s">
        <v>13</v>
      </c>
      <c r="B86" s="206"/>
      <c r="C86" s="206"/>
      <c r="D86" s="206"/>
      <c r="E86" s="206"/>
      <c r="F86" s="206"/>
      <c r="G86" s="206"/>
      <c r="H86" s="207"/>
      <c r="I86" s="1">
        <v>79</v>
      </c>
      <c r="J86" s="54">
        <f>SUM(J87:J89)</f>
        <v>25117865</v>
      </c>
      <c r="K86" s="54">
        <f>SUM(K87:K89)</f>
        <v>25168368</v>
      </c>
    </row>
    <row r="87" spans="1:11" ht="12.75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>
        <v>1893100</v>
      </c>
      <c r="K87" s="7">
        <v>1893100</v>
      </c>
    </row>
    <row r="88" spans="1:11" ht="12.75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23224765</v>
      </c>
      <c r="K89" s="7">
        <v>23275268</v>
      </c>
    </row>
    <row r="90" spans="1:11" ht="12.75">
      <c r="A90" s="205" t="s">
        <v>14</v>
      </c>
      <c r="B90" s="206"/>
      <c r="C90" s="206"/>
      <c r="D90" s="206"/>
      <c r="E90" s="206"/>
      <c r="F90" s="206"/>
      <c r="G90" s="206"/>
      <c r="H90" s="207"/>
      <c r="I90" s="1">
        <v>83</v>
      </c>
      <c r="J90" s="54">
        <f>SUM(J91:J99)</f>
        <v>150306278</v>
      </c>
      <c r="K90" s="54">
        <f>SUM(K91:K99)</f>
        <v>205506692</v>
      </c>
    </row>
    <row r="91" spans="1:11" ht="12.75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>
        <v>66199869</v>
      </c>
      <c r="K91" s="7">
        <v>66199869</v>
      </c>
    </row>
    <row r="92" spans="1:11" ht="12.75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62259037</v>
      </c>
      <c r="K93" s="7">
        <v>114990521</v>
      </c>
    </row>
    <row r="94" spans="1:11" ht="12.75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.75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21847372</v>
      </c>
      <c r="K98" s="7">
        <v>24316302</v>
      </c>
    </row>
    <row r="99" spans="1:11" ht="12.75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205" t="s">
        <v>15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4">
        <f>SUM(J101:J112)</f>
        <v>90111710</v>
      </c>
      <c r="K100" s="54">
        <f>SUM(K101:K112)</f>
        <v>126107104</v>
      </c>
    </row>
    <row r="101" spans="1:11" ht="12.75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5381146</v>
      </c>
      <c r="K101" s="7">
        <v>4701141</v>
      </c>
    </row>
    <row r="102" spans="1:11" ht="12.75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/>
      <c r="K102" s="7"/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27660174</v>
      </c>
      <c r="K103" s="7">
        <v>54090092</v>
      </c>
    </row>
    <row r="104" spans="1:11" ht="12.75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5379453</v>
      </c>
      <c r="K104" s="7">
        <v>11886515</v>
      </c>
    </row>
    <row r="105" spans="1:11" ht="12.75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8400606</v>
      </c>
      <c r="K105" s="7">
        <v>15080972</v>
      </c>
    </row>
    <row r="106" spans="1:11" ht="12.75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6350919</v>
      </c>
      <c r="K108" s="7">
        <v>4729860</v>
      </c>
    </row>
    <row r="109" spans="1:11" ht="12.75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2399910</v>
      </c>
      <c r="K109" s="7">
        <v>2008806</v>
      </c>
    </row>
    <row r="110" spans="1:11" ht="12.75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/>
    </row>
    <row r="111" spans="1:11" ht="12.75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34539502</v>
      </c>
      <c r="K112" s="7">
        <v>33609718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5144018</v>
      </c>
      <c r="K113" s="7">
        <v>1432976</v>
      </c>
    </row>
    <row r="114" spans="1:11" ht="12.75">
      <c r="A114" s="205" t="s">
        <v>19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4">
        <f>J69+J86+J90+J100+J113</f>
        <v>953050017</v>
      </c>
      <c r="K114" s="54">
        <f>K69+K86+K90+K100+K113</f>
        <v>1007820081</v>
      </c>
    </row>
    <row r="115" spans="1:11" ht="12.75">
      <c r="A115" s="191" t="s">
        <v>48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/>
      <c r="K115" s="8"/>
    </row>
    <row r="116" spans="1:11" ht="12.75">
      <c r="A116" s="194" t="s">
        <v>275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155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.75">
      <c r="A119" s="208" t="s">
        <v>4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276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07:J115 J70:K70 J79:K84 J49:J67 K7:K67 J7:J10 J14:J27 J30:J42 J46:J47 J72:K77 J86:J105 K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1">
      <selection activeCell="Q48" sqref="Q48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26" t="s">
        <v>128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306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50" t="s">
        <v>301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49" t="s">
        <v>50</v>
      </c>
      <c r="B4" s="249"/>
      <c r="C4" s="249"/>
      <c r="D4" s="249"/>
      <c r="E4" s="249"/>
      <c r="F4" s="249"/>
      <c r="G4" s="249"/>
      <c r="H4" s="249"/>
      <c r="I4" s="59" t="s">
        <v>245</v>
      </c>
      <c r="J4" s="248" t="s">
        <v>283</v>
      </c>
      <c r="K4" s="248"/>
      <c r="L4" s="248" t="s">
        <v>284</v>
      </c>
      <c r="M4" s="248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9"/>
      <c r="J5" s="61" t="s">
        <v>279</v>
      </c>
      <c r="K5" s="61" t="s">
        <v>280</v>
      </c>
      <c r="L5" s="61" t="s">
        <v>279</v>
      </c>
      <c r="M5" s="61" t="s">
        <v>280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198" t="s">
        <v>20</v>
      </c>
      <c r="B7" s="199"/>
      <c r="C7" s="199"/>
      <c r="D7" s="199"/>
      <c r="E7" s="199"/>
      <c r="F7" s="199"/>
      <c r="G7" s="199"/>
      <c r="H7" s="216"/>
      <c r="I7" s="3">
        <v>111</v>
      </c>
      <c r="J7" s="55">
        <f>SUM(J8:J9)</f>
        <v>7336328</v>
      </c>
      <c r="K7" s="55">
        <f>SUM(K8:K9)</f>
        <v>7336328</v>
      </c>
      <c r="L7" s="55">
        <f>SUM(L8:L9)</f>
        <v>7111772</v>
      </c>
      <c r="M7" s="55">
        <f>SUM(M8:M9)</f>
        <v>7111772</v>
      </c>
    </row>
    <row r="8" spans="1:13" ht="12.75">
      <c r="A8" s="205" t="s">
        <v>126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7133779</v>
      </c>
      <c r="K8" s="7">
        <v>7133779</v>
      </c>
      <c r="L8" s="7">
        <v>6797635</v>
      </c>
      <c r="M8" s="7">
        <v>6797635</v>
      </c>
    </row>
    <row r="9" spans="1:13" ht="12.75">
      <c r="A9" s="205" t="s">
        <v>94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202549</v>
      </c>
      <c r="K9" s="7">
        <v>202549</v>
      </c>
      <c r="L9" s="7">
        <v>314137</v>
      </c>
      <c r="M9" s="7">
        <v>314137</v>
      </c>
    </row>
    <row r="10" spans="1:13" ht="12.75">
      <c r="A10" s="205" t="s">
        <v>7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4">
        <f>J11+J12+J16+J20+J21+J22+J25+J26</f>
        <v>37026867</v>
      </c>
      <c r="K10" s="54">
        <f>K11+K12+K16+K20+K21+K22+K25+K26</f>
        <v>37026867</v>
      </c>
      <c r="L10" s="54">
        <f>L11+L12+L16+L20+L21+L22+L25+L26</f>
        <v>37114776</v>
      </c>
      <c r="M10" s="54">
        <f>M11+M12+M16+M20+M21+M22+M25+M26</f>
        <v>37114776</v>
      </c>
    </row>
    <row r="11" spans="1:13" ht="12.75">
      <c r="A11" s="205" t="s">
        <v>95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16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4">
        <f>SUM(J13:J15)</f>
        <v>10254132</v>
      </c>
      <c r="K12" s="54">
        <f>SUM(K13:K15)</f>
        <v>10254132</v>
      </c>
      <c r="L12" s="54">
        <f>SUM(L13:L15)</f>
        <v>10874709</v>
      </c>
      <c r="M12" s="54">
        <f>SUM(M13:M15)</f>
        <v>10874709</v>
      </c>
    </row>
    <row r="13" spans="1:13" ht="12.75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4270359</v>
      </c>
      <c r="K13" s="7">
        <v>4270359</v>
      </c>
      <c r="L13" s="7">
        <v>3727418</v>
      </c>
      <c r="M13" s="7">
        <v>3727418</v>
      </c>
    </row>
    <row r="14" spans="1:13" ht="12.75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5983773</v>
      </c>
      <c r="K15" s="7">
        <v>5983773</v>
      </c>
      <c r="L15" s="7">
        <v>7147291</v>
      </c>
      <c r="M15" s="7">
        <v>7147291</v>
      </c>
    </row>
    <row r="16" spans="1:13" ht="12.75">
      <c r="A16" s="205" t="s">
        <v>17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4">
        <f>SUM(J17:J19)</f>
        <v>13483375</v>
      </c>
      <c r="K16" s="54">
        <f>SUM(K17:K19)</f>
        <v>13483375</v>
      </c>
      <c r="L16" s="54">
        <f>SUM(L17:L19)</f>
        <v>14653699</v>
      </c>
      <c r="M16" s="54">
        <f>SUM(M17:M19)</f>
        <v>14653699</v>
      </c>
    </row>
    <row r="17" spans="1:13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8818015</v>
      </c>
      <c r="K17" s="7">
        <v>8818015</v>
      </c>
      <c r="L17" s="7">
        <v>9755641</v>
      </c>
      <c r="M17" s="7">
        <v>9755641</v>
      </c>
    </row>
    <row r="18" spans="1:13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3018017</v>
      </c>
      <c r="K18" s="7">
        <v>3018017</v>
      </c>
      <c r="L18" s="7">
        <v>3213287</v>
      </c>
      <c r="M18" s="7">
        <v>3213287</v>
      </c>
    </row>
    <row r="19" spans="1:13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1647343</v>
      </c>
      <c r="K19" s="7">
        <v>1647343</v>
      </c>
      <c r="L19" s="7">
        <v>1684771</v>
      </c>
      <c r="M19" s="7">
        <v>1684771</v>
      </c>
    </row>
    <row r="20" spans="1:13" ht="12.75">
      <c r="A20" s="205" t="s">
        <v>96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8508168</v>
      </c>
      <c r="K20" s="7">
        <v>8508168</v>
      </c>
      <c r="L20" s="7">
        <v>8655263</v>
      </c>
      <c r="M20" s="7">
        <v>8655263</v>
      </c>
    </row>
    <row r="21" spans="1:13" ht="12.75">
      <c r="A21" s="205" t="s">
        <v>97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/>
      <c r="K21" s="7"/>
      <c r="L21" s="7"/>
      <c r="M21" s="7"/>
    </row>
    <row r="22" spans="1:13" ht="12.75">
      <c r="A22" s="205" t="s">
        <v>18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.75">
      <c r="A25" s="205" t="s">
        <v>98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41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4781192</v>
      </c>
      <c r="K26" s="7">
        <v>4781192</v>
      </c>
      <c r="L26" s="7">
        <v>2931105</v>
      </c>
      <c r="M26" s="7">
        <v>2931105</v>
      </c>
    </row>
    <row r="27" spans="1:13" ht="12.75">
      <c r="A27" s="205" t="s">
        <v>179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4">
        <f>SUM(J28:J32)</f>
        <v>217940</v>
      </c>
      <c r="K27" s="54">
        <f>SUM(K28:K32)</f>
        <v>217940</v>
      </c>
      <c r="L27" s="54">
        <f>SUM(L28:L32)</f>
        <v>1197985</v>
      </c>
      <c r="M27" s="54">
        <f>SUM(M28:M32)</f>
        <v>1197985</v>
      </c>
    </row>
    <row r="28" spans="1:13" ht="12.75">
      <c r="A28" s="205" t="s">
        <v>193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129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210825</v>
      </c>
      <c r="K29" s="7">
        <v>210825</v>
      </c>
      <c r="L29" s="7">
        <v>1194197</v>
      </c>
      <c r="M29" s="7">
        <v>1194197</v>
      </c>
    </row>
    <row r="30" spans="1:13" ht="12.75">
      <c r="A30" s="205" t="s">
        <v>115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189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116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7115</v>
      </c>
      <c r="K32" s="7">
        <v>7115</v>
      </c>
      <c r="L32" s="7">
        <v>3788</v>
      </c>
      <c r="M32" s="7">
        <v>3788</v>
      </c>
    </row>
    <row r="33" spans="1:13" ht="12.75">
      <c r="A33" s="205" t="s">
        <v>180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4">
        <f>SUM(J34:J37)</f>
        <v>4136120</v>
      </c>
      <c r="K33" s="54">
        <f>SUM(K34:K37)</f>
        <v>4136120</v>
      </c>
      <c r="L33" s="54">
        <f>SUM(L34:L37)</f>
        <v>3960186</v>
      </c>
      <c r="M33" s="54">
        <f>SUM(M34:M37)</f>
        <v>3960186</v>
      </c>
    </row>
    <row r="34" spans="1:13" ht="12.75">
      <c r="A34" s="205" t="s">
        <v>57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2448489</v>
      </c>
      <c r="K34" s="7">
        <v>2448489</v>
      </c>
      <c r="L34" s="7">
        <v>2468929</v>
      </c>
      <c r="M34" s="7">
        <v>2468929</v>
      </c>
    </row>
    <row r="35" spans="1:13" ht="12.75">
      <c r="A35" s="205" t="s">
        <v>56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1523037</v>
      </c>
      <c r="K35" s="7">
        <v>1523037</v>
      </c>
      <c r="L35" s="7">
        <v>1379326</v>
      </c>
      <c r="M35" s="7">
        <v>1379326</v>
      </c>
    </row>
    <row r="36" spans="1:13" ht="12.75">
      <c r="A36" s="205" t="s">
        <v>190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58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164594</v>
      </c>
      <c r="K37" s="7">
        <v>164594</v>
      </c>
      <c r="L37" s="7">
        <v>111931</v>
      </c>
      <c r="M37" s="7">
        <v>111931</v>
      </c>
    </row>
    <row r="38" spans="1:13" ht="12.75">
      <c r="A38" s="205" t="s">
        <v>164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165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191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192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181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4">
        <f>J7+J27+J38+J40</f>
        <v>7554268</v>
      </c>
      <c r="K42" s="54">
        <f>K7+K27+K38+K40</f>
        <v>7554268</v>
      </c>
      <c r="L42" s="54">
        <f>L7+L27+L38+L40</f>
        <v>8309757</v>
      </c>
      <c r="M42" s="54">
        <f>M7+M27+M38+M40</f>
        <v>8309757</v>
      </c>
    </row>
    <row r="43" spans="1:13" ht="12.75">
      <c r="A43" s="205" t="s">
        <v>182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4">
        <f>J10+J33+J39+J41</f>
        <v>41162987</v>
      </c>
      <c r="K43" s="54">
        <f>K10+K33+K39+K41</f>
        <v>41162987</v>
      </c>
      <c r="L43" s="54">
        <f>L10+L33+L39+L41</f>
        <v>41074962</v>
      </c>
      <c r="M43" s="54">
        <f>M10+M33+M39+M41</f>
        <v>41074962</v>
      </c>
    </row>
    <row r="44" spans="1:13" ht="12.75">
      <c r="A44" s="205" t="s">
        <v>202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4">
        <f>J42-J43</f>
        <v>-33608719</v>
      </c>
      <c r="K44" s="54">
        <f>K42-K43</f>
        <v>-33608719</v>
      </c>
      <c r="L44" s="54">
        <f>L42-L43</f>
        <v>-32765205</v>
      </c>
      <c r="M44" s="54">
        <f>M42-M43</f>
        <v>-32765205</v>
      </c>
    </row>
    <row r="45" spans="1:13" ht="12.75">
      <c r="A45" s="213" t="s">
        <v>184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13" t="s">
        <v>185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4">
        <f>IF(J43&gt;J42,J43-J42,0)</f>
        <v>33608719</v>
      </c>
      <c r="K46" s="54">
        <f>IF(K43&gt;K42,K43-K42,0)</f>
        <v>33608719</v>
      </c>
      <c r="L46" s="54">
        <f>IF(L43&gt;L42,L43-L42,0)</f>
        <v>32765205</v>
      </c>
      <c r="M46" s="54">
        <f>IF(M43&gt;M42,M43-M42,0)</f>
        <v>32765205</v>
      </c>
    </row>
    <row r="47" spans="1:13" ht="12.75">
      <c r="A47" s="205" t="s">
        <v>183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203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4">
        <f>J44-J47</f>
        <v>-33608719</v>
      </c>
      <c r="K48" s="54">
        <f>K44-K47</f>
        <v>-33608719</v>
      </c>
      <c r="L48" s="54">
        <f>L44-L47</f>
        <v>-32765205</v>
      </c>
      <c r="M48" s="54">
        <f>M44-M47</f>
        <v>-32765205</v>
      </c>
    </row>
    <row r="49" spans="1:13" ht="12.75">
      <c r="A49" s="213" t="s">
        <v>161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45" t="s">
        <v>186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2">
        <f>IF(J48&lt;0,-J48,0)</f>
        <v>33608719</v>
      </c>
      <c r="K50" s="62">
        <f>IF(K48&lt;0,-K48,0)</f>
        <v>33608719</v>
      </c>
      <c r="L50" s="62">
        <f>IF(L48&lt;0,-L48,0)</f>
        <v>32765205</v>
      </c>
      <c r="M50" s="62">
        <f>IF(M48&lt;0,-M48,0)</f>
        <v>32765205</v>
      </c>
    </row>
    <row r="51" spans="1:13" ht="12.75" customHeight="1">
      <c r="A51" s="194" t="s">
        <v>277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156</v>
      </c>
      <c r="B52" s="199"/>
      <c r="C52" s="199"/>
      <c r="D52" s="199"/>
      <c r="E52" s="199"/>
      <c r="F52" s="199"/>
      <c r="G52" s="199"/>
      <c r="H52" s="199"/>
      <c r="I52" s="56"/>
      <c r="J52" s="56"/>
      <c r="K52" s="56"/>
      <c r="L52" s="56"/>
      <c r="M52" s="63"/>
    </row>
    <row r="53" spans="1:13" ht="12.75">
      <c r="A53" s="242" t="s">
        <v>200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201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4" t="s">
        <v>158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170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/>
      <c r="K56" s="6"/>
      <c r="L56" s="6"/>
      <c r="M56" s="6"/>
    </row>
    <row r="57" spans="1:13" ht="12.75">
      <c r="A57" s="205" t="s">
        <v>187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5" t="s">
        <v>194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195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39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196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197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198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199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188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162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5" t="s">
        <v>163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2">
        <f>J56+J66</f>
        <v>0</v>
      </c>
      <c r="K67" s="62">
        <f>K56+K66</f>
        <v>0</v>
      </c>
      <c r="L67" s="62">
        <f>L56+L66</f>
        <v>0</v>
      </c>
      <c r="M67" s="62">
        <f>M56+M66</f>
        <v>0</v>
      </c>
    </row>
    <row r="68" spans="1:13" ht="12.75" customHeight="1">
      <c r="A68" s="238" t="s">
        <v>278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157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200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35" t="s">
        <v>201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M29:M32 K34:L41 K22:M22 K16 K27:M27 K33:M33 L12:M16 M17:M20 M26 J7:M10 J12:K15 K17:L21 K23:L26 K28:L32 J16:J46 M34:M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1">
      <selection activeCell="K52" sqref="K52"/>
    </sheetView>
  </sheetViews>
  <sheetFormatPr defaultColWidth="9.140625" defaultRowHeight="12.75"/>
  <cols>
    <col min="1" max="9" width="9.140625" style="53" customWidth="1"/>
    <col min="10" max="11" width="9.421875" style="53" bestFit="1" customWidth="1"/>
    <col min="12" max="16384" width="9.140625" style="53" customWidth="1"/>
  </cols>
  <sheetData>
    <row r="1" spans="1:11" ht="12.75" customHeight="1">
      <c r="A1" s="257" t="s">
        <v>136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301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50</v>
      </c>
      <c r="B4" s="259"/>
      <c r="C4" s="259"/>
      <c r="D4" s="259"/>
      <c r="E4" s="259"/>
      <c r="F4" s="259"/>
      <c r="G4" s="259"/>
      <c r="H4" s="259"/>
      <c r="I4" s="67" t="s">
        <v>245</v>
      </c>
      <c r="J4" s="68" t="s">
        <v>283</v>
      </c>
      <c r="K4" s="68" t="s">
        <v>284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9">
        <v>2</v>
      </c>
      <c r="J5" s="70" t="s">
        <v>249</v>
      </c>
      <c r="K5" s="70" t="s">
        <v>250</v>
      </c>
    </row>
    <row r="6" spans="1:11" ht="12.75">
      <c r="A6" s="194" t="s">
        <v>130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-33608719</v>
      </c>
      <c r="K7" s="7">
        <v>-32765205</v>
      </c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8508168</v>
      </c>
      <c r="K8" s="7">
        <v>8655263</v>
      </c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9693569</v>
      </c>
      <c r="K9" s="7">
        <v>5904938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5">
        <v>5656346</v>
      </c>
      <c r="K10" s="7"/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5">
        <v>76566</v>
      </c>
      <c r="K11" s="7"/>
    </row>
    <row r="12" spans="1:11" ht="12.75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220685</v>
      </c>
      <c r="K12" s="7">
        <v>2492988</v>
      </c>
    </row>
    <row r="13" spans="1:11" ht="12.75">
      <c r="A13" s="205" t="s">
        <v>131</v>
      </c>
      <c r="B13" s="206"/>
      <c r="C13" s="206"/>
      <c r="D13" s="206"/>
      <c r="E13" s="206"/>
      <c r="F13" s="206"/>
      <c r="G13" s="206"/>
      <c r="H13" s="206"/>
      <c r="I13" s="1">
        <v>7</v>
      </c>
      <c r="J13" s="65">
        <f>SUM(J7:J12)</f>
        <v>-9453385</v>
      </c>
      <c r="K13" s="54">
        <f>SUM(K7:K12)</f>
        <v>-15712016</v>
      </c>
    </row>
    <row r="14" spans="1:11" ht="12.75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>
        <v>9219711</v>
      </c>
    </row>
    <row r="16" spans="1:11" ht="12.75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>
        <v>65107</v>
      </c>
    </row>
    <row r="17" spans="1:11" ht="12.75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5" t="s">
        <v>132</v>
      </c>
      <c r="B18" s="206"/>
      <c r="C18" s="206"/>
      <c r="D18" s="206"/>
      <c r="E18" s="206"/>
      <c r="F18" s="206"/>
      <c r="G18" s="206"/>
      <c r="H18" s="206"/>
      <c r="I18" s="1">
        <v>12</v>
      </c>
      <c r="J18" s="65">
        <f>SUM(J14:J17)</f>
        <v>0</v>
      </c>
      <c r="K18" s="54">
        <f>SUM(K14:K17)</f>
        <v>9284818</v>
      </c>
    </row>
    <row r="19" spans="1:11" ht="12.75">
      <c r="A19" s="205" t="s">
        <v>30</v>
      </c>
      <c r="B19" s="206"/>
      <c r="C19" s="206"/>
      <c r="D19" s="206"/>
      <c r="E19" s="206"/>
      <c r="F19" s="206"/>
      <c r="G19" s="206"/>
      <c r="H19" s="206"/>
      <c r="I19" s="1">
        <v>13</v>
      </c>
      <c r="J19" s="65">
        <f>IF(J13&gt;J18,J13-J18,0)</f>
        <v>0</v>
      </c>
      <c r="K19" s="54">
        <f>IF(K13&gt;K18,K13-K18,0)</f>
        <v>0</v>
      </c>
    </row>
    <row r="20" spans="1:11" ht="12.75">
      <c r="A20" s="205" t="s">
        <v>31</v>
      </c>
      <c r="B20" s="206"/>
      <c r="C20" s="206"/>
      <c r="D20" s="206"/>
      <c r="E20" s="206"/>
      <c r="F20" s="206"/>
      <c r="G20" s="206"/>
      <c r="H20" s="206"/>
      <c r="I20" s="1">
        <v>14</v>
      </c>
      <c r="J20" s="65">
        <f>IF(J18&gt;J13,J18-J13,0)</f>
        <v>9453385</v>
      </c>
      <c r="K20" s="54">
        <f>IF(K18&gt;K13,K18-K13,0)</f>
        <v>24996834</v>
      </c>
    </row>
    <row r="21" spans="1:11" ht="12.75">
      <c r="A21" s="194" t="s">
        <v>133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/>
      <c r="K22" s="7">
        <v>4141</v>
      </c>
    </row>
    <row r="23" spans="1:11" ht="12.75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>
        <v>7639</v>
      </c>
      <c r="K26" s="7"/>
    </row>
    <row r="27" spans="1:11" ht="12.75">
      <c r="A27" s="205" t="s">
        <v>137</v>
      </c>
      <c r="B27" s="206"/>
      <c r="C27" s="206"/>
      <c r="D27" s="206"/>
      <c r="E27" s="206"/>
      <c r="F27" s="206"/>
      <c r="G27" s="206"/>
      <c r="H27" s="206"/>
      <c r="I27" s="1">
        <v>20</v>
      </c>
      <c r="J27" s="65">
        <f>SUM(J22:J26)</f>
        <v>7639</v>
      </c>
      <c r="K27" s="54">
        <f>SUM(K22:K26)</f>
        <v>4141</v>
      </c>
    </row>
    <row r="28" spans="1:11" ht="12.75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2904446</v>
      </c>
      <c r="K28" s="7">
        <v>52807998</v>
      </c>
    </row>
    <row r="29" spans="1:11" ht="12.75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5" t="s">
        <v>2</v>
      </c>
      <c r="B31" s="206"/>
      <c r="C31" s="206"/>
      <c r="D31" s="206"/>
      <c r="E31" s="206"/>
      <c r="F31" s="206"/>
      <c r="G31" s="206"/>
      <c r="H31" s="206"/>
      <c r="I31" s="1">
        <v>24</v>
      </c>
      <c r="J31" s="65">
        <f>SUM(J28:J30)</f>
        <v>2904446</v>
      </c>
      <c r="K31" s="54">
        <f>SUM(K28:K30)</f>
        <v>52807998</v>
      </c>
    </row>
    <row r="32" spans="1:11" ht="12.75">
      <c r="A32" s="205" t="s">
        <v>32</v>
      </c>
      <c r="B32" s="206"/>
      <c r="C32" s="206"/>
      <c r="D32" s="206"/>
      <c r="E32" s="206"/>
      <c r="F32" s="206"/>
      <c r="G32" s="206"/>
      <c r="H32" s="206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5" t="s">
        <v>33</v>
      </c>
      <c r="B33" s="206"/>
      <c r="C33" s="206"/>
      <c r="D33" s="206"/>
      <c r="E33" s="206"/>
      <c r="F33" s="206"/>
      <c r="G33" s="206"/>
      <c r="H33" s="206"/>
      <c r="I33" s="1">
        <v>26</v>
      </c>
      <c r="J33" s="65">
        <f>IF(J31&gt;J27,J31-J27,0)</f>
        <v>2896807</v>
      </c>
      <c r="K33" s="54">
        <f>IF(K31&gt;K27,K31-K27,0)</f>
        <v>52803857</v>
      </c>
    </row>
    <row r="34" spans="1:11" ht="12.75">
      <c r="A34" s="194" t="s">
        <v>134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25718351</v>
      </c>
      <c r="K36" s="7">
        <v>97592554</v>
      </c>
    </row>
    <row r="37" spans="1:11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5" t="s">
        <v>59</v>
      </c>
      <c r="B38" s="206"/>
      <c r="C38" s="206"/>
      <c r="D38" s="206"/>
      <c r="E38" s="206"/>
      <c r="F38" s="206"/>
      <c r="G38" s="206"/>
      <c r="H38" s="206"/>
      <c r="I38" s="1">
        <v>30</v>
      </c>
      <c r="J38" s="65">
        <f>SUM(J35:J37)</f>
        <v>25718351</v>
      </c>
      <c r="K38" s="54">
        <f>SUM(K35:K37)</f>
        <v>97592554</v>
      </c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15154342</v>
      </c>
      <c r="K39" s="7">
        <v>18431151</v>
      </c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5" t="s">
        <v>60</v>
      </c>
      <c r="B44" s="206"/>
      <c r="C44" s="206"/>
      <c r="D44" s="206"/>
      <c r="E44" s="206"/>
      <c r="F44" s="206"/>
      <c r="G44" s="206"/>
      <c r="H44" s="206"/>
      <c r="I44" s="1">
        <v>36</v>
      </c>
      <c r="J44" s="65">
        <f>SUM(J39:J43)</f>
        <v>15154342</v>
      </c>
      <c r="K44" s="54">
        <f>SUM(K39:K43)</f>
        <v>18431151</v>
      </c>
    </row>
    <row r="45" spans="1:11" ht="12.75">
      <c r="A45" s="205" t="s">
        <v>11</v>
      </c>
      <c r="B45" s="206"/>
      <c r="C45" s="206"/>
      <c r="D45" s="206"/>
      <c r="E45" s="206"/>
      <c r="F45" s="206"/>
      <c r="G45" s="206"/>
      <c r="H45" s="206"/>
      <c r="I45" s="1">
        <v>37</v>
      </c>
      <c r="J45" s="65">
        <f>IF(J38&gt;J44,J38-J44,0)</f>
        <v>10564009</v>
      </c>
      <c r="K45" s="54">
        <f>IF(K38&gt;K44,K38-K44,0)</f>
        <v>79161403</v>
      </c>
    </row>
    <row r="46" spans="1:11" ht="12.75">
      <c r="A46" s="205" t="s">
        <v>12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5">
        <f>IF(J44&gt;J38,J44-J38,0)</f>
        <v>0</v>
      </c>
      <c r="K46" s="54">
        <f>IF(K44&gt;K38,K44-K38,0)</f>
        <v>0</v>
      </c>
    </row>
    <row r="47" spans="1:11" ht="12.75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1360712</v>
      </c>
    </row>
    <row r="48" spans="1:11" ht="12.75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65">
        <f>IF(J20-J19+J33-J32+J46-J45&gt;0,J20-J19+J33-J32+J46-J45,0)</f>
        <v>1786183</v>
      </c>
      <c r="K48" s="54">
        <f>IF(K20-K19+K33-K32+K46-K45&gt;0,K20-K19+K33-K32+K46-K45,0)</f>
        <v>0</v>
      </c>
    </row>
    <row r="49" spans="1:11" ht="12.75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5249228</v>
      </c>
      <c r="K49" s="7">
        <v>534340</v>
      </c>
    </row>
    <row r="50" spans="1:11" ht="12.75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>
        <v>1360712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v>1786183</v>
      </c>
      <c r="K51" s="7"/>
    </row>
    <row r="52" spans="1:11" ht="12.75">
      <c r="A52" s="208" t="s">
        <v>146</v>
      </c>
      <c r="B52" s="209"/>
      <c r="C52" s="209"/>
      <c r="D52" s="209"/>
      <c r="E52" s="209"/>
      <c r="F52" s="209"/>
      <c r="G52" s="209"/>
      <c r="H52" s="209"/>
      <c r="I52" s="4">
        <v>44</v>
      </c>
      <c r="J52" s="66">
        <f>J49+J50-J51</f>
        <v>3463045</v>
      </c>
      <c r="K52" s="62">
        <f>K49+K50-K51</f>
        <v>1895052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7" sqref="K7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75" t="s">
        <v>247</v>
      </c>
      <c r="B1" s="276"/>
      <c r="C1" s="276"/>
      <c r="D1" s="276"/>
      <c r="E1" s="276"/>
      <c r="F1" s="276"/>
      <c r="G1" s="276"/>
      <c r="H1" s="276"/>
      <c r="I1" s="276"/>
      <c r="J1" s="276"/>
      <c r="K1" s="277"/>
      <c r="L1" s="72"/>
    </row>
    <row r="2" spans="1:12" ht="15.75">
      <c r="A2" s="43"/>
      <c r="B2" s="71"/>
      <c r="C2" s="260" t="s">
        <v>248</v>
      </c>
      <c r="D2" s="260"/>
      <c r="E2" s="74">
        <v>40909</v>
      </c>
      <c r="F2" s="44" t="s">
        <v>216</v>
      </c>
      <c r="G2" s="261">
        <v>40999</v>
      </c>
      <c r="H2" s="262"/>
      <c r="I2" s="71"/>
      <c r="J2" s="71"/>
      <c r="K2" s="71"/>
      <c r="L2" s="75"/>
    </row>
    <row r="3" spans="1:11" ht="23.25">
      <c r="A3" s="263" t="s">
        <v>50</v>
      </c>
      <c r="B3" s="263"/>
      <c r="C3" s="263"/>
      <c r="D3" s="263"/>
      <c r="E3" s="263"/>
      <c r="F3" s="263"/>
      <c r="G3" s="263"/>
      <c r="H3" s="263"/>
      <c r="I3" s="78" t="s">
        <v>271</v>
      </c>
      <c r="J3" s="79" t="s">
        <v>124</v>
      </c>
      <c r="K3" s="79" t="s">
        <v>125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81">
        <v>2</v>
      </c>
      <c r="J4" s="80" t="s">
        <v>249</v>
      </c>
      <c r="K4" s="80" t="s">
        <v>250</v>
      </c>
    </row>
    <row r="5" spans="1:11" ht="12.75">
      <c r="A5" s="265" t="s">
        <v>251</v>
      </c>
      <c r="B5" s="266"/>
      <c r="C5" s="266"/>
      <c r="D5" s="266"/>
      <c r="E5" s="266"/>
      <c r="F5" s="266"/>
      <c r="G5" s="266"/>
      <c r="H5" s="266"/>
      <c r="I5" s="45">
        <v>1</v>
      </c>
      <c r="J5" s="46">
        <v>43650000</v>
      </c>
      <c r="K5" s="46">
        <v>43650000</v>
      </c>
    </row>
    <row r="6" spans="1:11" ht="12.75">
      <c r="A6" s="265" t="s">
        <v>252</v>
      </c>
      <c r="B6" s="266"/>
      <c r="C6" s="266"/>
      <c r="D6" s="266"/>
      <c r="E6" s="266"/>
      <c r="F6" s="266"/>
      <c r="G6" s="266"/>
      <c r="H6" s="266"/>
      <c r="I6" s="45">
        <v>2</v>
      </c>
      <c r="J6" s="47"/>
      <c r="K6" s="47"/>
    </row>
    <row r="7" spans="1:11" ht="12.75">
      <c r="A7" s="265" t="s">
        <v>253</v>
      </c>
      <c r="B7" s="266"/>
      <c r="C7" s="266"/>
      <c r="D7" s="266"/>
      <c r="E7" s="266"/>
      <c r="F7" s="266"/>
      <c r="G7" s="266"/>
      <c r="H7" s="266"/>
      <c r="I7" s="45">
        <v>3</v>
      </c>
      <c r="J7" s="47">
        <v>643280756</v>
      </c>
      <c r="K7" s="47">
        <v>643280756</v>
      </c>
    </row>
    <row r="8" spans="1:11" ht="12.75">
      <c r="A8" s="265" t="s">
        <v>254</v>
      </c>
      <c r="B8" s="266"/>
      <c r="C8" s="266"/>
      <c r="D8" s="266"/>
      <c r="E8" s="266"/>
      <c r="F8" s="266"/>
      <c r="G8" s="266"/>
      <c r="H8" s="266"/>
      <c r="I8" s="45">
        <v>4</v>
      </c>
      <c r="J8" s="47">
        <v>14354359</v>
      </c>
      <c r="K8" s="47">
        <v>-4560610</v>
      </c>
    </row>
    <row r="9" spans="1:11" ht="12.75">
      <c r="A9" s="265" t="s">
        <v>255</v>
      </c>
      <c r="B9" s="266"/>
      <c r="C9" s="266"/>
      <c r="D9" s="266"/>
      <c r="E9" s="266"/>
      <c r="F9" s="266"/>
      <c r="G9" s="266"/>
      <c r="H9" s="266"/>
      <c r="I9" s="45">
        <v>5</v>
      </c>
      <c r="J9" s="47">
        <v>-18914969</v>
      </c>
      <c r="K9" s="47">
        <v>-32765205</v>
      </c>
    </row>
    <row r="10" spans="1:11" ht="12.75">
      <c r="A10" s="265" t="s">
        <v>256</v>
      </c>
      <c r="B10" s="266"/>
      <c r="C10" s="266"/>
      <c r="D10" s="266"/>
      <c r="E10" s="266"/>
      <c r="F10" s="266"/>
      <c r="G10" s="266"/>
      <c r="H10" s="266"/>
      <c r="I10" s="45">
        <v>6</v>
      </c>
      <c r="J10" s="47"/>
      <c r="K10" s="47"/>
    </row>
    <row r="11" spans="1:11" ht="12.75">
      <c r="A11" s="265" t="s">
        <v>257</v>
      </c>
      <c r="B11" s="266"/>
      <c r="C11" s="266"/>
      <c r="D11" s="266"/>
      <c r="E11" s="266"/>
      <c r="F11" s="266"/>
      <c r="G11" s="266"/>
      <c r="H11" s="266"/>
      <c r="I11" s="45">
        <v>7</v>
      </c>
      <c r="J11" s="47"/>
      <c r="K11" s="47"/>
    </row>
    <row r="12" spans="1:11" ht="12.75">
      <c r="A12" s="265" t="s">
        <v>258</v>
      </c>
      <c r="B12" s="266"/>
      <c r="C12" s="266"/>
      <c r="D12" s="266"/>
      <c r="E12" s="266"/>
      <c r="F12" s="266"/>
      <c r="G12" s="266"/>
      <c r="H12" s="266"/>
      <c r="I12" s="45">
        <v>8</v>
      </c>
      <c r="J12" s="47"/>
      <c r="K12" s="47"/>
    </row>
    <row r="13" spans="1:11" ht="12.75">
      <c r="A13" s="265" t="s">
        <v>259</v>
      </c>
      <c r="B13" s="266"/>
      <c r="C13" s="266"/>
      <c r="D13" s="266"/>
      <c r="E13" s="266"/>
      <c r="F13" s="266"/>
      <c r="G13" s="266"/>
      <c r="H13" s="266"/>
      <c r="I13" s="45">
        <v>9</v>
      </c>
      <c r="J13" s="47"/>
      <c r="K13" s="47"/>
    </row>
    <row r="14" spans="1:11" ht="12.75">
      <c r="A14" s="267" t="s">
        <v>260</v>
      </c>
      <c r="B14" s="268"/>
      <c r="C14" s="268"/>
      <c r="D14" s="268"/>
      <c r="E14" s="268"/>
      <c r="F14" s="268"/>
      <c r="G14" s="268"/>
      <c r="H14" s="268"/>
      <c r="I14" s="45">
        <v>10</v>
      </c>
      <c r="J14" s="76">
        <f>SUM(J5:J13)</f>
        <v>682370146</v>
      </c>
      <c r="K14" s="76">
        <f>SUM(K5:K13)</f>
        <v>649604941</v>
      </c>
    </row>
    <row r="15" spans="1:11" ht="12.75">
      <c r="A15" s="265" t="s">
        <v>261</v>
      </c>
      <c r="B15" s="266"/>
      <c r="C15" s="266"/>
      <c r="D15" s="266"/>
      <c r="E15" s="266"/>
      <c r="F15" s="266"/>
      <c r="G15" s="266"/>
      <c r="H15" s="266"/>
      <c r="I15" s="45">
        <v>11</v>
      </c>
      <c r="J15" s="47"/>
      <c r="K15" s="47"/>
    </row>
    <row r="16" spans="1:11" ht="12.75">
      <c r="A16" s="265" t="s">
        <v>262</v>
      </c>
      <c r="B16" s="266"/>
      <c r="C16" s="266"/>
      <c r="D16" s="266"/>
      <c r="E16" s="266"/>
      <c r="F16" s="266"/>
      <c r="G16" s="266"/>
      <c r="H16" s="266"/>
      <c r="I16" s="45">
        <v>12</v>
      </c>
      <c r="J16" s="47"/>
      <c r="K16" s="47"/>
    </row>
    <row r="17" spans="1:11" ht="12.75">
      <c r="A17" s="265" t="s">
        <v>263</v>
      </c>
      <c r="B17" s="266"/>
      <c r="C17" s="266"/>
      <c r="D17" s="266"/>
      <c r="E17" s="266"/>
      <c r="F17" s="266"/>
      <c r="G17" s="266"/>
      <c r="H17" s="266"/>
      <c r="I17" s="45">
        <v>13</v>
      </c>
      <c r="J17" s="47"/>
      <c r="K17" s="47"/>
    </row>
    <row r="18" spans="1:11" ht="12.75">
      <c r="A18" s="265" t="s">
        <v>264</v>
      </c>
      <c r="B18" s="266"/>
      <c r="C18" s="266"/>
      <c r="D18" s="266"/>
      <c r="E18" s="266"/>
      <c r="F18" s="266"/>
      <c r="G18" s="266"/>
      <c r="H18" s="266"/>
      <c r="I18" s="45">
        <v>14</v>
      </c>
      <c r="J18" s="47"/>
      <c r="K18" s="47"/>
    </row>
    <row r="19" spans="1:11" ht="12.75">
      <c r="A19" s="265" t="s">
        <v>265</v>
      </c>
      <c r="B19" s="266"/>
      <c r="C19" s="266"/>
      <c r="D19" s="266"/>
      <c r="E19" s="266"/>
      <c r="F19" s="266"/>
      <c r="G19" s="266"/>
      <c r="H19" s="266"/>
      <c r="I19" s="45">
        <v>15</v>
      </c>
      <c r="J19" s="47"/>
      <c r="K19" s="47"/>
    </row>
    <row r="20" spans="1:11" ht="12.75">
      <c r="A20" s="265" t="s">
        <v>266</v>
      </c>
      <c r="B20" s="266"/>
      <c r="C20" s="266"/>
      <c r="D20" s="266"/>
      <c r="E20" s="266"/>
      <c r="F20" s="266"/>
      <c r="G20" s="266"/>
      <c r="H20" s="266"/>
      <c r="I20" s="45">
        <v>16</v>
      </c>
      <c r="J20" s="47"/>
      <c r="K20" s="47"/>
    </row>
    <row r="21" spans="1:11" ht="12.75">
      <c r="A21" s="267" t="s">
        <v>267</v>
      </c>
      <c r="B21" s="268"/>
      <c r="C21" s="268"/>
      <c r="D21" s="268"/>
      <c r="E21" s="268"/>
      <c r="F21" s="268"/>
      <c r="G21" s="268"/>
      <c r="H21" s="268"/>
      <c r="I21" s="45">
        <v>17</v>
      </c>
      <c r="J21" s="77">
        <f>SUM(J15:J20)</f>
        <v>0</v>
      </c>
      <c r="K21" s="77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9" t="s">
        <v>268</v>
      </c>
      <c r="B23" s="270"/>
      <c r="C23" s="270"/>
      <c r="D23" s="270"/>
      <c r="E23" s="270"/>
      <c r="F23" s="270"/>
      <c r="G23" s="270"/>
      <c r="H23" s="270"/>
      <c r="I23" s="48">
        <v>18</v>
      </c>
      <c r="J23" s="46"/>
      <c r="K23" s="46"/>
    </row>
    <row r="24" spans="1:11" ht="17.25" customHeight="1">
      <c r="A24" s="271" t="s">
        <v>269</v>
      </c>
      <c r="B24" s="272"/>
      <c r="C24" s="272"/>
      <c r="D24" s="272"/>
      <c r="E24" s="272"/>
      <c r="F24" s="272"/>
      <c r="G24" s="272"/>
      <c r="H24" s="272"/>
      <c r="I24" s="49">
        <v>19</v>
      </c>
      <c r="J24" s="77"/>
      <c r="K24" s="77"/>
    </row>
    <row r="25" spans="1:11" ht="30" customHeight="1">
      <c r="A25" s="273" t="s">
        <v>270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K78" activeCellId="1" sqref="K72 K78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2" t="s">
        <v>246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3" t="s">
        <v>302</v>
      </c>
      <c r="B4" s="284"/>
      <c r="C4" s="284"/>
      <c r="D4" s="284"/>
      <c r="E4" s="284"/>
      <c r="F4" s="284"/>
      <c r="G4" s="284"/>
      <c r="H4" s="284"/>
      <c r="I4" s="284"/>
      <c r="J4" s="285"/>
    </row>
    <row r="5" spans="1:10" ht="12.75" customHeight="1">
      <c r="A5" s="286"/>
      <c r="B5" s="287"/>
      <c r="C5" s="287"/>
      <c r="D5" s="287"/>
      <c r="E5" s="287"/>
      <c r="F5" s="287"/>
      <c r="G5" s="287"/>
      <c r="H5" s="287"/>
      <c r="I5" s="287"/>
      <c r="J5" s="288"/>
    </row>
    <row r="6" spans="1:10" ht="12.75" customHeight="1">
      <c r="A6" s="286"/>
      <c r="B6" s="287"/>
      <c r="C6" s="287"/>
      <c r="D6" s="287"/>
      <c r="E6" s="287"/>
      <c r="F6" s="287"/>
      <c r="G6" s="287"/>
      <c r="H6" s="287"/>
      <c r="I6" s="287"/>
      <c r="J6" s="288"/>
    </row>
    <row r="7" spans="1:10" ht="12.75" customHeight="1">
      <c r="A7" s="286"/>
      <c r="B7" s="287"/>
      <c r="C7" s="287"/>
      <c r="D7" s="287"/>
      <c r="E7" s="287"/>
      <c r="F7" s="287"/>
      <c r="G7" s="287"/>
      <c r="H7" s="287"/>
      <c r="I7" s="287"/>
      <c r="J7" s="288"/>
    </row>
    <row r="8" spans="1:10" ht="12.75" customHeight="1">
      <c r="A8" s="286"/>
      <c r="B8" s="287"/>
      <c r="C8" s="287"/>
      <c r="D8" s="287"/>
      <c r="E8" s="287"/>
      <c r="F8" s="287"/>
      <c r="G8" s="287"/>
      <c r="H8" s="287"/>
      <c r="I8" s="287"/>
      <c r="J8" s="288"/>
    </row>
    <row r="9" spans="1:10" ht="12.75" customHeight="1">
      <c r="A9" s="286"/>
      <c r="B9" s="287"/>
      <c r="C9" s="287"/>
      <c r="D9" s="287"/>
      <c r="E9" s="287"/>
      <c r="F9" s="287"/>
      <c r="G9" s="287"/>
      <c r="H9" s="287"/>
      <c r="I9" s="287"/>
      <c r="J9" s="288"/>
    </row>
    <row r="10" spans="1:10" ht="12.75" customHeight="1">
      <c r="A10" s="286"/>
      <c r="B10" s="287"/>
      <c r="C10" s="287"/>
      <c r="D10" s="287"/>
      <c r="E10" s="287"/>
      <c r="F10" s="287"/>
      <c r="G10" s="287"/>
      <c r="H10" s="287"/>
      <c r="I10" s="287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Đurkić - Uprava</cp:lastModifiedBy>
  <cp:lastPrinted>2011-04-27T12:20:10Z</cp:lastPrinted>
  <dcterms:created xsi:type="dcterms:W3CDTF">2008-10-17T11:51:54Z</dcterms:created>
  <dcterms:modified xsi:type="dcterms:W3CDTF">2012-04-26T08:00:53Z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