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105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calcMode="manual" fullCalcOnLoad="1"/>
</workbook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<sst xmlns="http://schemas.openxmlformats.org/spreadsheetml/2006/main" count="340" uniqueCount="308">
  <si>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</si>
  <si>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</si>
  <si>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</si>
  <si>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</si>
  <si>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</si>
  <si>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</si>
  <si>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</si>
  <si>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</si>
  <si>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</si>
  <si>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</si>
  <si>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</si>
  <si>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</si>
  <si>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</si>
  <si>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</si>
  <si>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</si>
  <si>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</si>
  <si>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</si>
  <si>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</si>
  <si>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</si>
  <si>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</si>
  <si>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</si>
  <si>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</si>
  <si>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</si>
  <si>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</si>
  <si>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</si>
  <si>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</si>
  <si>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</si>
  <si>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</si>
  <si>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</si>
  <si>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</si>
  <si>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</si>
  <si>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</si>
  <si>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</si>
  <si>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</si>
  <si>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</si>
  <si>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</si>
  <si>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</si>
  <si>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</si>
  <si>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</si>
  <si>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</si>
  <si>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</si>
  <si>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</si>
  <si>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</si>
  <si>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</si>
  <si>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</si>
  <si>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</si>
  <si>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</si>
  <si>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</si>
  <si>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</si>
  <si>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</si>
  <si>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</si>
  <si>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</si>
  <si>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</si>
  <si>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</si>
  <si>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</si>
  <si>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</si>
  <si>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</si>
  <si>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</si>
  <si>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</si>
  <si>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</si>
  <si>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</si>
  <si>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</si>
  <si>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</si>
  <si>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</si>
  <si>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</si>
  <si>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</si>
  <si>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</si>
  <si>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</si>
  <si>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</si>
  <si>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</si>
  <si>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</si>
  <si>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</si>
  <si>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</si>
  <si>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</si>
  <si>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</si>
  <si>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</si>
  <si>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</si>
  <si>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</si>
  <si>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</si>
  <si>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</si>
  <si>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</si>
  <si>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</si>
  <si>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</si>
  <si>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</si>
  <si>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</si>
  <si>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</si>
  <si>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</si>
  <si>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</si>
  <si>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</si>
  <si>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</si>
  <si>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</si>
  <si>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</si>
  <si>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</si>
  <si>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</si>
  <si>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</si>
  <si>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</si>
  <si>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</si>
  <si>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</si>
  <si>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</si>
  <si>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</si>
  <si>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</si>
  <si>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</si>
  <si>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</si>
  <si>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</si>
  <si>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</si>
  <si>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</si>
  <si>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</si>
  <si>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</si>
  <si>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</si>
  <si>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</si>
  <si>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</si>
  <si>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</si>
  <si>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</si>
  <si>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</si>
  <si>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</si>
  <si>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</si>
  <si>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</si>
  <si>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</si>
  <si>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</si>
  <si>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</si>
  <si>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</si>
  <si>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</si>
  <si>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</si>
  <si>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</si>
  <si>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</si>
  <si>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</si>
  <si>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</si>
  <si>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</si>
  <si>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</si>
  <si>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</si>
  <si>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</si>
  <si>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</si>
  <si>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</si>
  <si>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</si>
  <si>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</si>
  <si>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</si>
  <si>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</si>
  <si>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</si>
  <si>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</si>
  <si>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</si>
  <si>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</si>
  <si>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</si>
  <si>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</si>
  <si>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</si>
  <si>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</si>
  <si>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</si>
  <si>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</si>
  <si>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</si>
  <si>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</si>
  <si>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</si>
  <si>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</si>
  <si>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</si>
  <si>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</si>
  <si>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</si>
  <si>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</si>
  <si>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</si>
  <si>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</si>
  <si>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</si>
  <si>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</si>
  <si>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</si>
  <si>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</si>
  <si>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</si>
  <si>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</si>
  <si>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</si>
  <si>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</si>
  <si>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</si>
  <si>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</si>
  <si>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</si>
  <si>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</si>
  <si>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</si>
  <si>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</si>
  <si>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</si>
  <si>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</si>
  <si>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</si>
  <si>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</si>
  <si>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</si>
  <si>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</si>
  <si>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</si>
  <si>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</si>
  <si>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</si>
  <si>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</si>
  <si>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</si>
  <si>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</si>
  <si>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</si>
  <si>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</si>
  <si>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</si>
  <si>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</si>
  <si>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</si>
  <si>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</si>
  <si>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</si>
  <si>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</si>
  <si>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</si>
  <si>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</si>
  <si>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</si>
  <si>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</si>
  <si>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</si>
  <si>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</si>
  <si>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</si>
  <si>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</si>
  <si>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</si>
  <si>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</si>
  <si>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</si>
  <si>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</si>
  <si>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</si>
  <si>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</si>
  <si>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</si>
  <si>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</si>
  <si>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</si>
  <si>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</si>
  <si>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</si>
  <si>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</si>
  <si>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</si>
  <si>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</si>
  <si>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</si>
  <si>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</si>
  <si>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</si>
  <si>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</si>
  <si>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</si>
  <si>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</si>
  <si>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</si>
  <si>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</si>
  <si>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</si>
  <si>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</si>
  <si>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</si>
  <si>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</si>
  <si>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</si>
  <si>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</si>
  <si>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</si>
  <si>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</si>
  <si>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</si>
  <si>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</si>
  <si>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</si>
  <si>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</si>
  <si>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</si>
  <si>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</si>
  <si>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</si>
  <si>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</si>
  <si>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</si>
  <si>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</si>
  <si>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</si>
  <si>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</si>
  <si>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</si>
  <si>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</si>
  <si>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</si>
  <si>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</si>
  <si>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</si>
  <si>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</si>
  <si>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</si>
  <si>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</si>
  <si>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</si>
  <si>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</si>
  <si>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</si>
  <si>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</si>
  <si>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</si>
  <si>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</si>
  <si>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</si>
  <si>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</si>
  <si>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</si>
  <si>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</si>
  <si>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</si>
  <si>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</si>
  <si>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</si>
  <si>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</si>
  <si>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</si>
  <si>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</si>
  <si>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</si>
  <si>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</si>
  <si>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</si>
  <si>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</si>
  <si>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</si>
  <si>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</si>
  <si>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</si>
  <si>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</si>
  <si>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</si>
  <si>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</si>
  <si>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</si>
  <si>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</si>
  <si>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</si>
  <si>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</si>
  <si>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</si>
  <si>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</si>
  <si>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</si>
  <si>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</si>
  <si>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</si>
  <si>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</si>
  <si>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</si>
  <si>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</si>
  <si>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</si>
  <si>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</si>
  <si>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</si>
  <si>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</si>
  <si>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</si>
  <si>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</si>
  <si>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</si>
  <si>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</si>
  <si>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NE</t>
  </si>
  <si>
    <t>5510</t>
  </si>
  <si>
    <t>VEIZOVIĆ DAMIR</t>
  </si>
  <si>
    <t>052223811</t>
  </si>
  <si>
    <t>052211759</t>
  </si>
  <si>
    <t>damir.veizovic@arenaturist.hr</t>
  </si>
  <si>
    <t>Obveznik: ARENATURIST d.d.</t>
  </si>
  <si>
    <t>U promatranom razdoblju nije bilo promjena računovodstvenih politika.</t>
  </si>
  <si>
    <t>1. Financijski izvještaji (bilanca, račun dobiti i gubitka, izvještaj o novčanom tijeku, izvještaj o promjenama</t>
  </si>
  <si>
    <t>31.03.2016.</t>
  </si>
  <si>
    <t>stanje na dan 31.03.2016.</t>
  </si>
  <si>
    <t>u razdoblju 01.01.2016. do 31.03.2016.</t>
  </si>
  <si>
    <t>REUEL ISRAEL GAVRIEL SLONIM, MILENA PERKOVIĆ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</si>
</sst>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5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17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1" applyFont="1" applyBorder="1" applyAlignment="1">
      <alignment/>
      <protection/>
    </xf>
    <xf numFmtId="0" fontId="3" fillId="0" borderId="22" xfId="51" applyFont="1" applyBorder="1" applyAlignment="1">
      <alignment/>
      <protection/>
    </xf>
    <xf numFmtId="0" fontId="3" fillId="0" borderId="23" xfId="51" applyFont="1" applyFill="1" applyBorder="1" applyAlignment="1" applyProtection="1">
      <alignment horizontal="left" vertical="center" wrapText="1"/>
      <protection hidden="1"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23" xfId="51" applyFont="1" applyBorder="1" applyAlignment="1" applyProtection="1">
      <alignment horizontal="left" vertical="center" wrapText="1"/>
      <protection hidden="1"/>
    </xf>
    <xf numFmtId="0" fontId="3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3" xfId="51" applyFont="1" applyFill="1" applyBorder="1" applyAlignment="1" applyProtection="1">
      <alignment/>
      <protection hidden="1"/>
    </xf>
    <xf numFmtId="0" fontId="3" fillId="0" borderId="23" xfId="51" applyFont="1" applyBorder="1" applyAlignment="1" applyProtection="1">
      <alignment wrapText="1"/>
      <protection hidden="1"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23" xfId="51" applyFont="1" applyFill="1" applyBorder="1" applyAlignment="1" applyProtection="1">
      <alignment horizontal="right" vertical="center"/>
      <protection hidden="1" locked="0"/>
    </xf>
    <xf numFmtId="0" fontId="3" fillId="0" borderId="23" xfId="51" applyFont="1" applyBorder="1" applyAlignment="1" applyProtection="1">
      <alignment vertical="top"/>
      <protection hidden="1"/>
    </xf>
    <xf numFmtId="0" fontId="3" fillId="0" borderId="23" xfId="51" applyFont="1" applyBorder="1" applyAlignment="1" applyProtection="1">
      <alignment horizontal="left" vertical="top" wrapText="1"/>
      <protection hidden="1"/>
    </xf>
    <xf numFmtId="0" fontId="3" fillId="0" borderId="15" xfId="51" applyFont="1" applyBorder="1" applyAlignment="1">
      <alignment/>
      <protection/>
    </xf>
    <xf numFmtId="0" fontId="3" fillId="0" borderId="23" xfId="51" applyFont="1" applyBorder="1" applyAlignment="1" applyProtection="1">
      <alignment horizontal="left" vertical="top" indent="2"/>
      <protection hidden="1"/>
    </xf>
    <xf numFmtId="0" fontId="3" fillId="0" borderId="23" xfId="51" applyFont="1" applyBorder="1" applyAlignment="1" applyProtection="1">
      <alignment horizontal="left" vertical="top" wrapText="1" indent="2"/>
      <protection hidden="1"/>
    </xf>
    <xf numFmtId="0" fontId="3" fillId="0" borderId="15" xfId="51" applyFont="1" applyBorder="1" applyAlignment="1" applyProtection="1">
      <alignment horizontal="right" vertical="top"/>
      <protection hidden="1"/>
    </xf>
    <xf numFmtId="49" fontId="2" fillId="0" borderId="23" xfId="51" applyNumberFormat="1" applyFont="1" applyBorder="1" applyAlignment="1" applyProtection="1">
      <alignment horizontal="center" vertical="center"/>
      <protection hidden="1" locked="0"/>
    </xf>
    <xf numFmtId="0" fontId="3" fillId="0" borderId="15" xfId="51" applyFont="1" applyBorder="1" applyAlignment="1" applyProtection="1">
      <alignment horizontal="left" vertical="top"/>
      <protection hidden="1"/>
    </xf>
    <xf numFmtId="0" fontId="3" fillId="0" borderId="23" xfId="51" applyFont="1" applyBorder="1" applyAlignment="1" applyProtection="1">
      <alignment horizontal="left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left"/>
      <protection hidden="1"/>
    </xf>
    <xf numFmtId="0" fontId="3" fillId="0" borderId="23" xfId="51" applyFont="1" applyFill="1" applyBorder="1" applyAlignment="1" applyProtection="1">
      <alignment vertical="center"/>
      <protection hidden="1"/>
    </xf>
    <xf numFmtId="0" fontId="13" fillId="0" borderId="23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3" xfId="56" applyBorder="1" applyAlignment="1">
      <alignment/>
      <protection/>
    </xf>
    <xf numFmtId="0" fontId="2" fillId="0" borderId="15" xfId="51" applyFont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25" xfId="51" applyFont="1" applyFill="1" applyBorder="1" applyAlignment="1" applyProtection="1">
      <alignment horizontal="right" vertical="top" wrapText="1"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6" xfId="51" applyFont="1" applyFill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/>
      <protection hidden="1"/>
    </xf>
    <xf numFmtId="14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1" applyFont="1" applyFill="1" applyBorder="1" applyAlignment="1" applyProtection="1">
      <alignment horizontal="center" vertical="center"/>
      <protection hidden="1" locked="0"/>
    </xf>
    <xf numFmtId="49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195" fontId="1" fillId="0" borderId="0" xfId="0" applyNumberFormat="1" applyFont="1" applyFill="1" applyBorder="1" applyAlignment="1" applyProtection="1">
      <alignment vertical="center"/>
      <protection hidden="1"/>
    </xf>
    <xf numFmtId="0" fontId="3" fillId="0" borderId="15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3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3" xfId="51" applyFont="1" applyBorder="1" applyAlignment="1" applyProtection="1">
      <alignment horizontal="center" vertical="center" wrapText="1"/>
      <protection hidden="1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23" xfId="51" applyFont="1" applyBorder="1" applyAlignment="1" applyProtection="1">
      <alignment horizontal="right"/>
      <protection hidden="1"/>
    </xf>
    <xf numFmtId="0" fontId="1" fillId="0" borderId="15" xfId="51" applyFont="1" applyBorder="1" applyAlignment="1" applyProtection="1">
      <alignment horizontal="right" vertical="center" wrapText="1"/>
      <protection hidden="1"/>
    </xf>
    <xf numFmtId="0" fontId="1" fillId="0" borderId="23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left" vertical="center"/>
      <protection hidden="1" locked="0"/>
    </xf>
    <xf numFmtId="0" fontId="3" fillId="0" borderId="26" xfId="51" applyFont="1" applyFill="1" applyBorder="1" applyAlignment="1">
      <alignment horizontal="left" vertical="center"/>
      <protection/>
    </xf>
    <xf numFmtId="0" fontId="3" fillId="0" borderId="27" xfId="51" applyFont="1" applyFill="1" applyBorder="1" applyAlignment="1">
      <alignment horizontal="left" vertical="center"/>
      <protection/>
    </xf>
    <xf numFmtId="0" fontId="4" fillId="0" borderId="25" xfId="35" applyFill="1" applyBorder="1" applyAlignment="1" applyProtection="1">
      <alignment/>
      <protection hidden="1" locked="0"/>
    </xf>
    <xf numFmtId="0" fontId="2" fillId="0" borderId="26" xfId="51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1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1" applyFont="1" applyFill="1" applyBorder="1" applyAlignment="1">
      <alignment horizontal="left"/>
      <protection/>
    </xf>
    <xf numFmtId="0" fontId="3" fillId="0" borderId="27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5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3" xfId="51" applyFont="1" applyBorder="1" applyAlignment="1">
      <alignment horizontal="center"/>
      <protection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6" xfId="51" applyFont="1" applyFill="1" applyBorder="1" applyAlignment="1">
      <alignment/>
      <protection/>
    </xf>
    <xf numFmtId="0" fontId="3" fillId="0" borderId="27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center"/>
      <protection hidden="1"/>
    </xf>
    <xf numFmtId="0" fontId="3" fillId="0" borderId="28" xfId="51" applyFont="1" applyBorder="1" applyAlignment="1" applyProtection="1">
      <alignment horizontal="center" vertical="top"/>
      <protection hidden="1"/>
    </xf>
    <xf numFmtId="0" fontId="3" fillId="0" borderId="28" xfId="51" applyFont="1" applyBorder="1" applyAlignment="1">
      <alignment horizontal="center"/>
      <protection/>
    </xf>
    <xf numFmtId="0" fontId="3" fillId="0" borderId="29" xfId="51" applyFont="1" applyBorder="1" applyAlignment="1">
      <alignment/>
      <protection/>
    </xf>
    <xf numFmtId="0" fontId="3" fillId="0" borderId="26" xfId="51" applyFont="1" applyFill="1" applyBorder="1" applyAlignment="1" applyProtection="1">
      <alignment horizontal="center" vertical="top"/>
      <protection hidden="1"/>
    </xf>
    <xf numFmtId="0" fontId="3" fillId="0" borderId="26" xfId="51" applyFont="1" applyFill="1" applyBorder="1" applyAlignment="1" applyProtection="1">
      <alignment horizontal="center"/>
      <protection hidden="1"/>
    </xf>
    <xf numFmtId="0" fontId="3" fillId="0" borderId="23" xfId="51" applyFont="1" applyBorder="1" applyAlignment="1" applyProtection="1">
      <alignment horizontal="right" wrapText="1"/>
      <protection hidden="1"/>
    </xf>
    <xf numFmtId="49" fontId="4" fillId="0" borderId="25" xfId="35" applyNumberForma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1" applyNumberFormat="1" applyFon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3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3">
      <selection activeCell="C50" sqref="C50:I50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80" t="s">
        <v>214</v>
      </c>
      <c r="B1" s="181"/>
      <c r="C1" s="181"/>
      <c r="D1" s="78"/>
      <c r="E1" s="78"/>
      <c r="F1" s="78"/>
      <c r="G1" s="78"/>
      <c r="H1" s="78"/>
      <c r="I1" s="79"/>
      <c r="J1" s="9"/>
      <c r="K1" s="9"/>
      <c r="L1" s="9"/>
    </row>
    <row r="2" spans="1:12" ht="12.75">
      <c r="A2" s="128" t="s">
        <v>215</v>
      </c>
      <c r="B2" s="129"/>
      <c r="C2" s="129"/>
      <c r="D2" s="130"/>
      <c r="E2" s="113" t="s">
        <v>285</v>
      </c>
      <c r="F2" s="11"/>
      <c r="G2" s="12" t="s">
        <v>216</v>
      </c>
      <c r="H2" s="113" t="s">
        <v>304</v>
      </c>
      <c r="I2" s="80"/>
      <c r="J2" s="9"/>
      <c r="K2" s="9"/>
      <c r="L2" s="9"/>
    </row>
    <row r="3" spans="1:12" ht="12.75">
      <c r="A3" s="81"/>
      <c r="B3" s="13"/>
      <c r="C3" s="13"/>
      <c r="D3" s="13"/>
      <c r="E3" s="14"/>
      <c r="F3" s="14"/>
      <c r="G3" s="13"/>
      <c r="H3" s="13"/>
      <c r="I3" s="82"/>
      <c r="J3" s="9"/>
      <c r="K3" s="9"/>
      <c r="L3" s="9"/>
    </row>
    <row r="4" spans="1:12" ht="15.75">
      <c r="A4" s="131" t="s">
        <v>281</v>
      </c>
      <c r="B4" s="132"/>
      <c r="C4" s="132"/>
      <c r="D4" s="132"/>
      <c r="E4" s="132"/>
      <c r="F4" s="132"/>
      <c r="G4" s="132"/>
      <c r="H4" s="132"/>
      <c r="I4" s="133"/>
      <c r="J4" s="9"/>
      <c r="K4" s="9"/>
      <c r="L4" s="9"/>
    </row>
    <row r="5" spans="1:12" ht="12.75">
      <c r="A5" s="83"/>
      <c r="B5" s="15"/>
      <c r="C5" s="15"/>
      <c r="D5" s="15"/>
      <c r="E5" s="16"/>
      <c r="F5" s="84"/>
      <c r="G5" s="17"/>
      <c r="H5" s="18"/>
      <c r="I5" s="85"/>
      <c r="J5" s="9"/>
      <c r="K5" s="9"/>
      <c r="L5" s="9"/>
    </row>
    <row r="6" spans="1:12" ht="12.75">
      <c r="A6" s="134" t="s">
        <v>217</v>
      </c>
      <c r="B6" s="135"/>
      <c r="C6" s="126" t="s">
        <v>286</v>
      </c>
      <c r="D6" s="127"/>
      <c r="E6" s="28"/>
      <c r="F6" s="28"/>
      <c r="G6" s="28"/>
      <c r="H6" s="28"/>
      <c r="I6" s="86"/>
      <c r="J6" s="9"/>
      <c r="K6" s="9"/>
      <c r="L6" s="9"/>
    </row>
    <row r="7" spans="1:12" ht="12.75">
      <c r="A7" s="87"/>
      <c r="B7" s="21"/>
      <c r="C7" s="15"/>
      <c r="D7" s="15"/>
      <c r="E7" s="28"/>
      <c r="F7" s="28"/>
      <c r="G7" s="28"/>
      <c r="H7" s="28"/>
      <c r="I7" s="86"/>
      <c r="J7" s="9"/>
      <c r="K7" s="9"/>
      <c r="L7" s="9"/>
    </row>
    <row r="8" spans="1:12" ht="12.75">
      <c r="A8" s="136" t="s">
        <v>218</v>
      </c>
      <c r="B8" s="137"/>
      <c r="C8" s="126" t="s">
        <v>287</v>
      </c>
      <c r="D8" s="127"/>
      <c r="E8" s="28"/>
      <c r="F8" s="28"/>
      <c r="G8" s="28"/>
      <c r="H8" s="28"/>
      <c r="I8" s="88"/>
      <c r="J8" s="9"/>
      <c r="K8" s="9"/>
      <c r="L8" s="9"/>
    </row>
    <row r="9" spans="1:12" ht="12.75">
      <c r="A9" s="89"/>
      <c r="B9" s="49"/>
      <c r="C9" s="19"/>
      <c r="D9" s="25"/>
      <c r="E9" s="15"/>
      <c r="F9" s="15"/>
      <c r="G9" s="15"/>
      <c r="H9" s="15"/>
      <c r="I9" s="88"/>
      <c r="J9" s="9"/>
      <c r="K9" s="9"/>
      <c r="L9" s="9"/>
    </row>
    <row r="10" spans="1:12" ht="12.75">
      <c r="A10" s="123" t="s">
        <v>219</v>
      </c>
      <c r="B10" s="124"/>
      <c r="C10" s="126" t="s">
        <v>288</v>
      </c>
      <c r="D10" s="127"/>
      <c r="E10" s="15"/>
      <c r="F10" s="15"/>
      <c r="G10" s="15"/>
      <c r="H10" s="15"/>
      <c r="I10" s="88"/>
      <c r="J10" s="9"/>
      <c r="K10" s="9"/>
      <c r="L10" s="9"/>
    </row>
    <row r="11" spans="1:12" ht="12.75">
      <c r="A11" s="125"/>
      <c r="B11" s="124"/>
      <c r="C11" s="15"/>
      <c r="D11" s="15"/>
      <c r="E11" s="15"/>
      <c r="F11" s="15"/>
      <c r="G11" s="15"/>
      <c r="H11" s="15"/>
      <c r="I11" s="88"/>
      <c r="J11" s="9"/>
      <c r="K11" s="9"/>
      <c r="L11" s="9"/>
    </row>
    <row r="12" spans="1:12" ht="12.75">
      <c r="A12" s="134" t="s">
        <v>220</v>
      </c>
      <c r="B12" s="135"/>
      <c r="C12" s="138" t="s">
        <v>289</v>
      </c>
      <c r="D12" s="139"/>
      <c r="E12" s="139"/>
      <c r="F12" s="139"/>
      <c r="G12" s="139"/>
      <c r="H12" s="139"/>
      <c r="I12" s="140"/>
      <c r="J12" s="9"/>
      <c r="K12" s="9"/>
      <c r="L12" s="9"/>
    </row>
    <row r="13" spans="1:12" ht="12.75">
      <c r="A13" s="87"/>
      <c r="B13" s="21"/>
      <c r="C13" s="20"/>
      <c r="D13" s="15"/>
      <c r="E13" s="15"/>
      <c r="F13" s="15"/>
      <c r="G13" s="15"/>
      <c r="H13" s="15"/>
      <c r="I13" s="88"/>
      <c r="J13" s="9"/>
      <c r="K13" s="9"/>
      <c r="L13" s="9"/>
    </row>
    <row r="14" spans="1:12" ht="12.75">
      <c r="A14" s="134" t="s">
        <v>221</v>
      </c>
      <c r="B14" s="135"/>
      <c r="C14" s="144">
        <v>52100</v>
      </c>
      <c r="D14" s="145"/>
      <c r="E14" s="15"/>
      <c r="F14" s="138" t="s">
        <v>290</v>
      </c>
      <c r="G14" s="139"/>
      <c r="H14" s="139"/>
      <c r="I14" s="140"/>
      <c r="J14" s="9"/>
      <c r="K14" s="9"/>
      <c r="L14" s="9"/>
    </row>
    <row r="15" spans="1:12" ht="12.75">
      <c r="A15" s="87"/>
      <c r="B15" s="21"/>
      <c r="C15" s="15"/>
      <c r="D15" s="15"/>
      <c r="E15" s="15"/>
      <c r="F15" s="15"/>
      <c r="G15" s="15"/>
      <c r="H15" s="15"/>
      <c r="I15" s="88"/>
      <c r="J15" s="9"/>
      <c r="K15" s="9"/>
      <c r="L15" s="9"/>
    </row>
    <row r="16" spans="1:12" ht="12.75">
      <c r="A16" s="134" t="s">
        <v>222</v>
      </c>
      <c r="B16" s="135"/>
      <c r="C16" s="138" t="s">
        <v>291</v>
      </c>
      <c r="D16" s="139"/>
      <c r="E16" s="139"/>
      <c r="F16" s="139"/>
      <c r="G16" s="139"/>
      <c r="H16" s="139"/>
      <c r="I16" s="140"/>
      <c r="J16" s="9"/>
      <c r="K16" s="9"/>
      <c r="L16" s="9"/>
    </row>
    <row r="17" spans="1:12" ht="12.75">
      <c r="A17" s="87"/>
      <c r="B17" s="21"/>
      <c r="C17" s="15"/>
      <c r="D17" s="15"/>
      <c r="E17" s="15"/>
      <c r="F17" s="15"/>
      <c r="G17" s="15"/>
      <c r="H17" s="15"/>
      <c r="I17" s="88"/>
      <c r="J17" s="9"/>
      <c r="K17" s="9"/>
      <c r="L17" s="9"/>
    </row>
    <row r="18" spans="1:12" ht="12.75">
      <c r="A18" s="134" t="s">
        <v>223</v>
      </c>
      <c r="B18" s="135"/>
      <c r="C18" s="141" t="s">
        <v>292</v>
      </c>
      <c r="D18" s="142"/>
      <c r="E18" s="142"/>
      <c r="F18" s="142"/>
      <c r="G18" s="142"/>
      <c r="H18" s="142"/>
      <c r="I18" s="143"/>
      <c r="J18" s="9"/>
      <c r="K18" s="9"/>
      <c r="L18" s="9"/>
    </row>
    <row r="19" spans="1:12" ht="12.75">
      <c r="A19" s="87"/>
      <c r="B19" s="21"/>
      <c r="C19" s="20"/>
      <c r="D19" s="15"/>
      <c r="E19" s="15"/>
      <c r="F19" s="15"/>
      <c r="G19" s="15"/>
      <c r="H19" s="15"/>
      <c r="I19" s="88"/>
      <c r="J19" s="9"/>
      <c r="K19" s="9"/>
      <c r="L19" s="9"/>
    </row>
    <row r="20" spans="1:12" ht="12.75">
      <c r="A20" s="134" t="s">
        <v>224</v>
      </c>
      <c r="B20" s="135"/>
      <c r="C20" s="141" t="s">
        <v>293</v>
      </c>
      <c r="D20" s="142"/>
      <c r="E20" s="142"/>
      <c r="F20" s="142"/>
      <c r="G20" s="142"/>
      <c r="H20" s="142"/>
      <c r="I20" s="143"/>
      <c r="J20" s="9"/>
      <c r="K20" s="9"/>
      <c r="L20" s="9"/>
    </row>
    <row r="21" spans="1:12" ht="12.75">
      <c r="A21" s="87"/>
      <c r="B21" s="21"/>
      <c r="C21" s="20"/>
      <c r="D21" s="15"/>
      <c r="E21" s="15"/>
      <c r="F21" s="15"/>
      <c r="G21" s="15"/>
      <c r="H21" s="15"/>
      <c r="I21" s="88"/>
      <c r="J21" s="9"/>
      <c r="K21" s="9"/>
      <c r="L21" s="9"/>
    </row>
    <row r="22" spans="1:12" ht="12.75">
      <c r="A22" s="134" t="s">
        <v>225</v>
      </c>
      <c r="B22" s="135"/>
      <c r="C22" s="114">
        <v>359</v>
      </c>
      <c r="D22" s="138" t="s">
        <v>290</v>
      </c>
      <c r="E22" s="146"/>
      <c r="F22" s="147"/>
      <c r="G22" s="134"/>
      <c r="H22" s="149"/>
      <c r="I22" s="90"/>
      <c r="J22" s="9"/>
      <c r="K22" s="9"/>
      <c r="L22" s="9"/>
    </row>
    <row r="23" spans="1:12" ht="12.75">
      <c r="A23" s="87"/>
      <c r="B23" s="21"/>
      <c r="C23" s="15"/>
      <c r="D23" s="23"/>
      <c r="E23" s="23"/>
      <c r="F23" s="23"/>
      <c r="G23" s="23"/>
      <c r="H23" s="15"/>
      <c r="I23" s="88"/>
      <c r="J23" s="9"/>
      <c r="K23" s="9"/>
      <c r="L23" s="9"/>
    </row>
    <row r="24" spans="1:12" ht="12.75">
      <c r="A24" s="134" t="s">
        <v>226</v>
      </c>
      <c r="B24" s="135"/>
      <c r="C24" s="114">
        <v>18</v>
      </c>
      <c r="D24" s="138" t="s">
        <v>294</v>
      </c>
      <c r="E24" s="146"/>
      <c r="F24" s="146"/>
      <c r="G24" s="147"/>
      <c r="H24" s="50" t="s">
        <v>227</v>
      </c>
      <c r="I24" s="120">
        <v>537</v>
      </c>
      <c r="J24" s="9"/>
      <c r="K24" s="9"/>
      <c r="L24" s="9"/>
    </row>
    <row r="25" spans="1:12" ht="12.75">
      <c r="A25" s="87"/>
      <c r="B25" s="21"/>
      <c r="C25" s="15"/>
      <c r="D25" s="23"/>
      <c r="E25" s="23"/>
      <c r="F25" s="23"/>
      <c r="G25" s="21"/>
      <c r="H25" s="21" t="s">
        <v>282</v>
      </c>
      <c r="I25" s="91"/>
      <c r="J25" s="9"/>
      <c r="K25" s="9"/>
      <c r="L25" s="9"/>
    </row>
    <row r="26" spans="1:12" ht="12.75">
      <c r="A26" s="134" t="s">
        <v>228</v>
      </c>
      <c r="B26" s="135"/>
      <c r="C26" s="115" t="s">
        <v>295</v>
      </c>
      <c r="D26" s="24"/>
      <c r="E26" s="32"/>
      <c r="F26" s="23"/>
      <c r="G26" s="148" t="s">
        <v>229</v>
      </c>
      <c r="H26" s="135"/>
      <c r="I26" s="116" t="s">
        <v>296</v>
      </c>
      <c r="J26" s="9"/>
      <c r="K26" s="9"/>
      <c r="L26" s="9"/>
    </row>
    <row r="27" spans="1:12" ht="12.75">
      <c r="A27" s="87"/>
      <c r="B27" s="21"/>
      <c r="C27" s="15"/>
      <c r="D27" s="23"/>
      <c r="E27" s="23"/>
      <c r="F27" s="23"/>
      <c r="G27" s="23"/>
      <c r="H27" s="15"/>
      <c r="I27" s="92"/>
      <c r="J27" s="9"/>
      <c r="K27" s="9"/>
      <c r="L27" s="9"/>
    </row>
    <row r="28" spans="1:12" ht="12.75">
      <c r="A28" s="150" t="s">
        <v>230</v>
      </c>
      <c r="B28" s="151"/>
      <c r="C28" s="152"/>
      <c r="D28" s="152"/>
      <c r="E28" s="153" t="s">
        <v>231</v>
      </c>
      <c r="F28" s="154"/>
      <c r="G28" s="154"/>
      <c r="H28" s="155" t="s">
        <v>232</v>
      </c>
      <c r="I28" s="156"/>
      <c r="J28" s="9"/>
      <c r="K28" s="9"/>
      <c r="L28" s="9"/>
    </row>
    <row r="29" spans="1:12" ht="12.75">
      <c r="A29" s="93"/>
      <c r="B29" s="32"/>
      <c r="C29" s="32"/>
      <c r="D29" s="25"/>
      <c r="E29" s="15"/>
      <c r="F29" s="15"/>
      <c r="G29" s="15"/>
      <c r="H29" s="26"/>
      <c r="I29" s="92"/>
      <c r="J29" s="9"/>
      <c r="K29" s="9"/>
      <c r="L29" s="9"/>
    </row>
    <row r="30" spans="1:12" ht="12.75">
      <c r="A30" s="157"/>
      <c r="B30" s="158"/>
      <c r="C30" s="158"/>
      <c r="D30" s="159"/>
      <c r="E30" s="157"/>
      <c r="F30" s="158"/>
      <c r="G30" s="158"/>
      <c r="H30" s="126"/>
      <c r="I30" s="127"/>
      <c r="J30" s="9"/>
      <c r="K30" s="9"/>
      <c r="L30" s="9"/>
    </row>
    <row r="31" spans="1:12" ht="12.75">
      <c r="A31" s="87"/>
      <c r="B31" s="21"/>
      <c r="C31" s="20"/>
      <c r="D31" s="160"/>
      <c r="E31" s="160"/>
      <c r="F31" s="160"/>
      <c r="G31" s="161"/>
      <c r="H31" s="15"/>
      <c r="I31" s="94"/>
      <c r="J31" s="9"/>
      <c r="K31" s="9"/>
      <c r="L31" s="9"/>
    </row>
    <row r="32" spans="1:12" ht="12.75">
      <c r="A32" s="157"/>
      <c r="B32" s="158"/>
      <c r="C32" s="158"/>
      <c r="D32" s="159"/>
      <c r="E32" s="157"/>
      <c r="F32" s="158"/>
      <c r="G32" s="158"/>
      <c r="H32" s="126"/>
      <c r="I32" s="127"/>
      <c r="J32" s="9"/>
      <c r="K32" s="9"/>
      <c r="L32" s="9"/>
    </row>
    <row r="33" spans="1:12" ht="12.75">
      <c r="A33" s="87"/>
      <c r="B33" s="21"/>
      <c r="C33" s="20"/>
      <c r="D33" s="27"/>
      <c r="E33" s="27"/>
      <c r="F33" s="27"/>
      <c r="G33" s="28"/>
      <c r="H33" s="15"/>
      <c r="I33" s="95"/>
      <c r="J33" s="9"/>
      <c r="K33" s="9"/>
      <c r="L33" s="9"/>
    </row>
    <row r="34" spans="1:12" ht="12.75">
      <c r="A34" s="157"/>
      <c r="B34" s="158"/>
      <c r="C34" s="158"/>
      <c r="D34" s="159"/>
      <c r="E34" s="157"/>
      <c r="F34" s="158"/>
      <c r="G34" s="158"/>
      <c r="H34" s="126"/>
      <c r="I34" s="127"/>
      <c r="J34" s="9"/>
      <c r="K34" s="9"/>
      <c r="L34" s="9"/>
    </row>
    <row r="35" spans="1:12" ht="12.75">
      <c r="A35" s="87"/>
      <c r="B35" s="21"/>
      <c r="C35" s="20"/>
      <c r="D35" s="27"/>
      <c r="E35" s="27"/>
      <c r="F35" s="27"/>
      <c r="G35" s="28"/>
      <c r="H35" s="15"/>
      <c r="I35" s="95"/>
      <c r="J35" s="9"/>
      <c r="K35" s="9"/>
      <c r="L35" s="9"/>
    </row>
    <row r="36" spans="1:12" ht="12.75">
      <c r="A36" s="157"/>
      <c r="B36" s="158"/>
      <c r="C36" s="158"/>
      <c r="D36" s="159"/>
      <c r="E36" s="157"/>
      <c r="F36" s="158"/>
      <c r="G36" s="158"/>
      <c r="H36" s="126"/>
      <c r="I36" s="127"/>
      <c r="J36" s="9"/>
      <c r="K36" s="9"/>
      <c r="L36" s="9"/>
    </row>
    <row r="37" spans="1:12" ht="12.75">
      <c r="A37" s="96"/>
      <c r="B37" s="29"/>
      <c r="C37" s="162"/>
      <c r="D37" s="163"/>
      <c r="E37" s="15"/>
      <c r="F37" s="162"/>
      <c r="G37" s="163"/>
      <c r="H37" s="15"/>
      <c r="I37" s="88"/>
      <c r="J37" s="9"/>
      <c r="K37" s="9"/>
      <c r="L37" s="9"/>
    </row>
    <row r="38" spans="1:12" ht="12.75">
      <c r="A38" s="157"/>
      <c r="B38" s="158"/>
      <c r="C38" s="158"/>
      <c r="D38" s="159"/>
      <c r="E38" s="157"/>
      <c r="F38" s="158"/>
      <c r="G38" s="158"/>
      <c r="H38" s="126"/>
      <c r="I38" s="127"/>
      <c r="J38" s="9"/>
      <c r="K38" s="9"/>
      <c r="L38" s="9"/>
    </row>
    <row r="39" spans="1:12" ht="12.75">
      <c r="A39" s="96"/>
      <c r="B39" s="29"/>
      <c r="C39" s="30"/>
      <c r="D39" s="31"/>
      <c r="E39" s="15"/>
      <c r="F39" s="30"/>
      <c r="G39" s="31"/>
      <c r="H39" s="15"/>
      <c r="I39" s="88"/>
      <c r="J39" s="9"/>
      <c r="K39" s="9"/>
      <c r="L39" s="9"/>
    </row>
    <row r="40" spans="1:12" ht="12.75">
      <c r="A40" s="157"/>
      <c r="B40" s="158"/>
      <c r="C40" s="158"/>
      <c r="D40" s="159"/>
      <c r="E40" s="157"/>
      <c r="F40" s="158"/>
      <c r="G40" s="158"/>
      <c r="H40" s="126"/>
      <c r="I40" s="127"/>
      <c r="J40" s="9"/>
      <c r="K40" s="9"/>
      <c r="L40" s="9"/>
    </row>
    <row r="41" spans="1:12" ht="12.75">
      <c r="A41" s="117"/>
      <c r="B41" s="32"/>
      <c r="C41" s="32"/>
      <c r="D41" s="32"/>
      <c r="E41" s="22"/>
      <c r="F41" s="118"/>
      <c r="G41" s="118"/>
      <c r="H41" s="119"/>
      <c r="I41" s="97"/>
      <c r="J41" s="9"/>
      <c r="K41" s="9"/>
      <c r="L41" s="9"/>
    </row>
    <row r="42" spans="1:12" ht="12.75">
      <c r="A42" s="96"/>
      <c r="B42" s="29"/>
      <c r="C42" s="30"/>
      <c r="D42" s="31"/>
      <c r="E42" s="15"/>
      <c r="F42" s="30"/>
      <c r="G42" s="31"/>
      <c r="H42" s="15"/>
      <c r="I42" s="88"/>
      <c r="J42" s="9"/>
      <c r="K42" s="9"/>
      <c r="L42" s="9"/>
    </row>
    <row r="43" spans="1:12" ht="12.75">
      <c r="A43" s="98"/>
      <c r="B43" s="33"/>
      <c r="C43" s="33"/>
      <c r="D43" s="19"/>
      <c r="E43" s="19"/>
      <c r="F43" s="33"/>
      <c r="G43" s="19"/>
      <c r="H43" s="19"/>
      <c r="I43" s="99"/>
      <c r="J43" s="9"/>
      <c r="K43" s="9"/>
      <c r="L43" s="9"/>
    </row>
    <row r="44" spans="1:12" ht="12.75">
      <c r="A44" s="123" t="s">
        <v>233</v>
      </c>
      <c r="B44" s="170"/>
      <c r="C44" s="126"/>
      <c r="D44" s="127"/>
      <c r="E44" s="25"/>
      <c r="F44" s="138"/>
      <c r="G44" s="158"/>
      <c r="H44" s="158"/>
      <c r="I44" s="159"/>
      <c r="J44" s="9"/>
      <c r="K44" s="9"/>
      <c r="L44" s="9"/>
    </row>
    <row r="45" spans="1:12" ht="12.75">
      <c r="A45" s="96"/>
      <c r="B45" s="29"/>
      <c r="C45" s="162"/>
      <c r="D45" s="163"/>
      <c r="E45" s="15"/>
      <c r="F45" s="162"/>
      <c r="G45" s="164"/>
      <c r="H45" s="34"/>
      <c r="I45" s="100"/>
      <c r="J45" s="9"/>
      <c r="K45" s="9"/>
      <c r="L45" s="9"/>
    </row>
    <row r="46" spans="1:12" ht="12.75">
      <c r="A46" s="123" t="s">
        <v>234</v>
      </c>
      <c r="B46" s="170"/>
      <c r="C46" s="138" t="s">
        <v>297</v>
      </c>
      <c r="D46" s="183"/>
      <c r="E46" s="183"/>
      <c r="F46" s="183"/>
      <c r="G46" s="183"/>
      <c r="H46" s="183"/>
      <c r="I46" s="184"/>
      <c r="J46" s="9"/>
      <c r="K46" s="9"/>
      <c r="L46" s="9"/>
    </row>
    <row r="47" spans="1:12" ht="12.75">
      <c r="A47" s="87"/>
      <c r="B47" s="21"/>
      <c r="C47" s="20" t="s">
        <v>235</v>
      </c>
      <c r="D47" s="15"/>
      <c r="E47" s="15"/>
      <c r="F47" s="15"/>
      <c r="G47" s="15"/>
      <c r="H47" s="15"/>
      <c r="I47" s="88"/>
      <c r="J47" s="9"/>
      <c r="K47" s="9"/>
      <c r="L47" s="9"/>
    </row>
    <row r="48" spans="1:12" ht="12.75">
      <c r="A48" s="123" t="s">
        <v>236</v>
      </c>
      <c r="B48" s="170"/>
      <c r="C48" s="174" t="s">
        <v>298</v>
      </c>
      <c r="D48" s="172"/>
      <c r="E48" s="173"/>
      <c r="F48" s="15"/>
      <c r="G48" s="50" t="s">
        <v>237</v>
      </c>
      <c r="H48" s="174" t="s">
        <v>299</v>
      </c>
      <c r="I48" s="173"/>
      <c r="J48" s="9"/>
      <c r="K48" s="9"/>
      <c r="L48" s="9"/>
    </row>
    <row r="49" spans="1:12" ht="12.75">
      <c r="A49" s="87"/>
      <c r="B49" s="21"/>
      <c r="C49" s="20"/>
      <c r="D49" s="15"/>
      <c r="E49" s="15"/>
      <c r="F49" s="15"/>
      <c r="G49" s="15"/>
      <c r="H49" s="15"/>
      <c r="I49" s="88"/>
      <c r="J49" s="9"/>
      <c r="K49" s="9"/>
      <c r="L49" s="9"/>
    </row>
    <row r="50" spans="1:12" ht="12.75">
      <c r="A50" s="123" t="s">
        <v>223</v>
      </c>
      <c r="B50" s="170"/>
      <c r="C50" s="171" t="s">
        <v>300</v>
      </c>
      <c r="D50" s="172"/>
      <c r="E50" s="172"/>
      <c r="F50" s="172"/>
      <c r="G50" s="172"/>
      <c r="H50" s="172"/>
      <c r="I50" s="173"/>
      <c r="J50" s="9"/>
      <c r="K50" s="9"/>
      <c r="L50" s="9"/>
    </row>
    <row r="51" spans="1:12" ht="12.75">
      <c r="A51" s="87"/>
      <c r="B51" s="21"/>
      <c r="C51" s="15"/>
      <c r="D51" s="15"/>
      <c r="E51" s="15"/>
      <c r="F51" s="15"/>
      <c r="G51" s="15"/>
      <c r="H51" s="15"/>
      <c r="I51" s="88"/>
      <c r="J51" s="9"/>
      <c r="K51" s="9"/>
      <c r="L51" s="9"/>
    </row>
    <row r="52" spans="1:12" ht="12.75">
      <c r="A52" s="134" t="s">
        <v>238</v>
      </c>
      <c r="B52" s="135"/>
      <c r="C52" s="174" t="s">
        <v>307</v>
      </c>
      <c r="D52" s="172"/>
      <c r="E52" s="172"/>
      <c r="F52" s="172"/>
      <c r="G52" s="172"/>
      <c r="H52" s="172"/>
      <c r="I52" s="140"/>
      <c r="J52" s="9"/>
      <c r="K52" s="9"/>
      <c r="L52" s="9"/>
    </row>
    <row r="53" spans="1:12" ht="12.75">
      <c r="A53" s="101"/>
      <c r="B53" s="19"/>
      <c r="C53" s="182" t="s">
        <v>239</v>
      </c>
      <c r="D53" s="182"/>
      <c r="E53" s="182"/>
      <c r="F53" s="182"/>
      <c r="G53" s="182"/>
      <c r="H53" s="182"/>
      <c r="I53" s="102"/>
      <c r="J53" s="9"/>
      <c r="K53" s="9"/>
      <c r="L53" s="9"/>
    </row>
    <row r="54" spans="1:12" ht="12.75">
      <c r="A54" s="101"/>
      <c r="B54" s="19"/>
      <c r="C54" s="35"/>
      <c r="D54" s="35"/>
      <c r="E54" s="35"/>
      <c r="F54" s="35"/>
      <c r="G54" s="35"/>
      <c r="H54" s="35"/>
      <c r="I54" s="102"/>
      <c r="J54" s="9"/>
      <c r="K54" s="9"/>
      <c r="L54" s="9"/>
    </row>
    <row r="55" spans="1:12" ht="12.75">
      <c r="A55" s="101"/>
      <c r="B55" s="175" t="s">
        <v>240</v>
      </c>
      <c r="C55" s="176"/>
      <c r="D55" s="176"/>
      <c r="E55" s="176"/>
      <c r="F55" s="48"/>
      <c r="G55" s="48"/>
      <c r="H55" s="48"/>
      <c r="I55" s="103"/>
      <c r="J55" s="9"/>
      <c r="K55" s="9"/>
      <c r="L55" s="9"/>
    </row>
    <row r="56" spans="1:12" ht="12.75">
      <c r="A56" s="101"/>
      <c r="B56" s="177" t="s">
        <v>303</v>
      </c>
      <c r="C56" s="178"/>
      <c r="D56" s="178"/>
      <c r="E56" s="178"/>
      <c r="F56" s="178"/>
      <c r="G56" s="178"/>
      <c r="H56" s="178"/>
      <c r="I56" s="179"/>
      <c r="J56" s="9"/>
      <c r="K56" s="9"/>
      <c r="L56" s="9"/>
    </row>
    <row r="57" spans="1:12" ht="12.75">
      <c r="A57" s="101"/>
      <c r="B57" s="177" t="s">
        <v>272</v>
      </c>
      <c r="C57" s="178"/>
      <c r="D57" s="178"/>
      <c r="E57" s="178"/>
      <c r="F57" s="178"/>
      <c r="G57" s="178"/>
      <c r="H57" s="178"/>
      <c r="I57" s="103"/>
      <c r="J57" s="9"/>
      <c r="K57" s="9"/>
      <c r="L57" s="9"/>
    </row>
    <row r="58" spans="1:12" ht="12.75">
      <c r="A58" s="101"/>
      <c r="B58" s="177" t="s">
        <v>273</v>
      </c>
      <c r="C58" s="178"/>
      <c r="D58" s="178"/>
      <c r="E58" s="178"/>
      <c r="F58" s="178"/>
      <c r="G58" s="178"/>
      <c r="H58" s="178"/>
      <c r="I58" s="179"/>
      <c r="J58" s="9"/>
      <c r="K58" s="9"/>
      <c r="L58" s="9"/>
    </row>
    <row r="59" spans="1:12" ht="12.75">
      <c r="A59" s="101"/>
      <c r="B59" s="177" t="s">
        <v>274</v>
      </c>
      <c r="C59" s="178"/>
      <c r="D59" s="178"/>
      <c r="E59" s="178"/>
      <c r="F59" s="178"/>
      <c r="G59" s="178"/>
      <c r="H59" s="178"/>
      <c r="I59" s="179"/>
      <c r="J59" s="9"/>
      <c r="K59" s="9"/>
      <c r="L59" s="9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9"/>
      <c r="K60" s="9"/>
      <c r="L60" s="9"/>
    </row>
    <row r="61" spans="1:12" ht="13.5" thickBot="1">
      <c r="A61" s="107" t="s">
        <v>241</v>
      </c>
      <c r="B61" s="15"/>
      <c r="C61" s="15"/>
      <c r="D61" s="15"/>
      <c r="E61" s="15"/>
      <c r="F61" s="15"/>
      <c r="G61" s="36"/>
      <c r="H61" s="37"/>
      <c r="I61" s="108"/>
      <c r="J61" s="9"/>
      <c r="K61" s="9"/>
      <c r="L61" s="9"/>
    </row>
    <row r="62" spans="1:12" ht="12.75">
      <c r="A62" s="83"/>
      <c r="B62" s="15"/>
      <c r="C62" s="15"/>
      <c r="D62" s="15"/>
      <c r="E62" s="19" t="s">
        <v>242</v>
      </c>
      <c r="F62" s="32"/>
      <c r="G62" s="165" t="s">
        <v>243</v>
      </c>
      <c r="H62" s="166"/>
      <c r="I62" s="167"/>
      <c r="J62" s="9"/>
      <c r="K62" s="9"/>
      <c r="L62" s="9"/>
    </row>
    <row r="63" spans="1:12" ht="12.75">
      <c r="A63" s="109"/>
      <c r="B63" s="110"/>
      <c r="C63" s="111"/>
      <c r="D63" s="111"/>
      <c r="E63" s="111"/>
      <c r="F63" s="111"/>
      <c r="G63" s="168"/>
      <c r="H63" s="169"/>
      <c r="I63" s="112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A71" sqref="A71:H71"/>
    </sheetView>
  </sheetViews>
  <sheetFormatPr defaultColWidth="9.140625" defaultRowHeight="12.75"/>
  <cols>
    <col min="1" max="9" width="9.140625" style="51" customWidth="1"/>
    <col min="10" max="10" width="15.8515625" style="51" bestFit="1" customWidth="1"/>
    <col min="11" max="11" width="13.7109375" style="51" bestFit="1" customWidth="1"/>
    <col min="12" max="16384" width="9.140625" style="51" customWidth="1"/>
  </cols>
  <sheetData>
    <row r="1" spans="1:11" ht="12.75" customHeight="1">
      <c r="A1" s="218" t="s">
        <v>127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 customHeight="1">
      <c r="A2" s="219" t="s">
        <v>305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20" t="s">
        <v>301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22.5">
      <c r="A4" s="223" t="s">
        <v>50</v>
      </c>
      <c r="B4" s="224"/>
      <c r="C4" s="224"/>
      <c r="D4" s="224"/>
      <c r="E4" s="224"/>
      <c r="F4" s="224"/>
      <c r="G4" s="224"/>
      <c r="H4" s="225"/>
      <c r="I4" s="57" t="s">
        <v>244</v>
      </c>
      <c r="J4" s="58" t="s">
        <v>283</v>
      </c>
      <c r="K4" s="59" t="s">
        <v>284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6">
        <v>2</v>
      </c>
      <c r="J5" s="55">
        <v>3</v>
      </c>
      <c r="K5" s="55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199" t="s">
        <v>51</v>
      </c>
      <c r="B7" s="200"/>
      <c r="C7" s="200"/>
      <c r="D7" s="200"/>
      <c r="E7" s="200"/>
      <c r="F7" s="200"/>
      <c r="G7" s="200"/>
      <c r="H7" s="217"/>
      <c r="I7" s="3">
        <v>1</v>
      </c>
      <c r="J7" s="5"/>
      <c r="K7" s="5"/>
    </row>
    <row r="8" spans="1:11" ht="12.75">
      <c r="A8" s="206" t="s">
        <v>8</v>
      </c>
      <c r="B8" s="207"/>
      <c r="C8" s="207"/>
      <c r="D8" s="207"/>
      <c r="E8" s="207"/>
      <c r="F8" s="207"/>
      <c r="G8" s="207"/>
      <c r="H8" s="208"/>
      <c r="I8" s="1">
        <v>2</v>
      </c>
      <c r="J8" s="52">
        <v>1163248086</v>
      </c>
      <c r="K8" s="52">
        <f>K9+K16+K26+K35+K39</f>
        <v>1159362640</v>
      </c>
    </row>
    <row r="9" spans="1:11" ht="12.75">
      <c r="A9" s="203" t="s">
        <v>171</v>
      </c>
      <c r="B9" s="204"/>
      <c r="C9" s="204"/>
      <c r="D9" s="204"/>
      <c r="E9" s="204"/>
      <c r="F9" s="204"/>
      <c r="G9" s="204"/>
      <c r="H9" s="205"/>
      <c r="I9" s="1">
        <v>3</v>
      </c>
      <c r="J9" s="52">
        <v>1682223</v>
      </c>
      <c r="K9" s="52">
        <f>SUM(K10:K15)</f>
        <v>1623715</v>
      </c>
    </row>
    <row r="10" spans="1:11" ht="12.75">
      <c r="A10" s="203" t="s">
        <v>99</v>
      </c>
      <c r="B10" s="204"/>
      <c r="C10" s="204"/>
      <c r="D10" s="204"/>
      <c r="E10" s="204"/>
      <c r="F10" s="204"/>
      <c r="G10" s="204"/>
      <c r="H10" s="205"/>
      <c r="I10" s="1">
        <v>4</v>
      </c>
      <c r="J10" s="6"/>
      <c r="K10" s="6"/>
    </row>
    <row r="11" spans="1:11" ht="12.75">
      <c r="A11" s="203" t="s">
        <v>9</v>
      </c>
      <c r="B11" s="204"/>
      <c r="C11" s="204"/>
      <c r="D11" s="204"/>
      <c r="E11" s="204"/>
      <c r="F11" s="204"/>
      <c r="G11" s="204"/>
      <c r="H11" s="205"/>
      <c r="I11" s="1">
        <v>5</v>
      </c>
      <c r="J11" s="6">
        <v>590232</v>
      </c>
      <c r="K11" s="6">
        <v>529598</v>
      </c>
    </row>
    <row r="12" spans="1:11" ht="12.75">
      <c r="A12" s="203" t="s">
        <v>100</v>
      </c>
      <c r="B12" s="204"/>
      <c r="C12" s="204"/>
      <c r="D12" s="204"/>
      <c r="E12" s="204"/>
      <c r="F12" s="204"/>
      <c r="G12" s="204"/>
      <c r="H12" s="205"/>
      <c r="I12" s="1">
        <v>6</v>
      </c>
      <c r="J12" s="6"/>
      <c r="K12" s="6"/>
    </row>
    <row r="13" spans="1:11" ht="12.75">
      <c r="A13" s="203" t="s">
        <v>174</v>
      </c>
      <c r="B13" s="204"/>
      <c r="C13" s="204"/>
      <c r="D13" s="204"/>
      <c r="E13" s="204"/>
      <c r="F13" s="204"/>
      <c r="G13" s="204"/>
      <c r="H13" s="205"/>
      <c r="I13" s="1">
        <v>7</v>
      </c>
      <c r="J13" s="6"/>
      <c r="K13" s="6"/>
    </row>
    <row r="14" spans="1:11" ht="12.75">
      <c r="A14" s="203" t="s">
        <v>175</v>
      </c>
      <c r="B14" s="204"/>
      <c r="C14" s="204"/>
      <c r="D14" s="204"/>
      <c r="E14" s="204"/>
      <c r="F14" s="204"/>
      <c r="G14" s="204"/>
      <c r="H14" s="205"/>
      <c r="I14" s="1">
        <v>8</v>
      </c>
      <c r="J14" s="6">
        <v>1091991</v>
      </c>
      <c r="K14" s="6">
        <v>1094117</v>
      </c>
    </row>
    <row r="15" spans="1:11" ht="12.75">
      <c r="A15" s="203" t="s">
        <v>176</v>
      </c>
      <c r="B15" s="204"/>
      <c r="C15" s="204"/>
      <c r="D15" s="204"/>
      <c r="E15" s="204"/>
      <c r="F15" s="204"/>
      <c r="G15" s="204"/>
      <c r="H15" s="205"/>
      <c r="I15" s="1">
        <v>9</v>
      </c>
      <c r="J15" s="6"/>
      <c r="K15" s="6"/>
    </row>
    <row r="16" spans="1:11" ht="12.75">
      <c r="A16" s="203" t="s">
        <v>172</v>
      </c>
      <c r="B16" s="204"/>
      <c r="C16" s="204"/>
      <c r="D16" s="204"/>
      <c r="E16" s="204"/>
      <c r="F16" s="204"/>
      <c r="G16" s="204"/>
      <c r="H16" s="205"/>
      <c r="I16" s="1">
        <v>10</v>
      </c>
      <c r="J16" s="52">
        <v>1154151589</v>
      </c>
      <c r="K16" s="52">
        <f>SUM(K17:K25)</f>
        <v>1150183679</v>
      </c>
    </row>
    <row r="17" spans="1:11" ht="12.75">
      <c r="A17" s="203" t="s">
        <v>177</v>
      </c>
      <c r="B17" s="204"/>
      <c r="C17" s="204"/>
      <c r="D17" s="204"/>
      <c r="E17" s="204"/>
      <c r="F17" s="204"/>
      <c r="G17" s="204"/>
      <c r="H17" s="205"/>
      <c r="I17" s="1">
        <v>11</v>
      </c>
      <c r="J17" s="6">
        <v>194094591</v>
      </c>
      <c r="K17" s="6">
        <v>194094591</v>
      </c>
    </row>
    <row r="18" spans="1:11" ht="12.75">
      <c r="A18" s="203" t="s">
        <v>213</v>
      </c>
      <c r="B18" s="204"/>
      <c r="C18" s="204"/>
      <c r="D18" s="204"/>
      <c r="E18" s="204"/>
      <c r="F18" s="204"/>
      <c r="G18" s="204"/>
      <c r="H18" s="205"/>
      <c r="I18" s="1">
        <v>12</v>
      </c>
      <c r="J18" s="6">
        <v>870365733</v>
      </c>
      <c r="K18" s="6">
        <v>860174320</v>
      </c>
    </row>
    <row r="19" spans="1:11" ht="12.75">
      <c r="A19" s="203" t="s">
        <v>178</v>
      </c>
      <c r="B19" s="204"/>
      <c r="C19" s="204"/>
      <c r="D19" s="204"/>
      <c r="E19" s="204"/>
      <c r="F19" s="204"/>
      <c r="G19" s="204"/>
      <c r="H19" s="205"/>
      <c r="I19" s="1">
        <v>13</v>
      </c>
      <c r="J19" s="6">
        <v>68460080</v>
      </c>
      <c r="K19" s="6">
        <v>65946627</v>
      </c>
    </row>
    <row r="20" spans="1:11" ht="12.75">
      <c r="A20" s="203" t="s">
        <v>21</v>
      </c>
      <c r="B20" s="204"/>
      <c r="C20" s="204"/>
      <c r="D20" s="204"/>
      <c r="E20" s="204"/>
      <c r="F20" s="204"/>
      <c r="G20" s="204"/>
      <c r="H20" s="205"/>
      <c r="I20" s="1">
        <v>14</v>
      </c>
      <c r="J20" s="6">
        <v>1366010</v>
      </c>
      <c r="K20" s="6">
        <v>2303887</v>
      </c>
    </row>
    <row r="21" spans="1:11" ht="12.75">
      <c r="A21" s="203" t="s">
        <v>22</v>
      </c>
      <c r="B21" s="204"/>
      <c r="C21" s="204"/>
      <c r="D21" s="204"/>
      <c r="E21" s="204"/>
      <c r="F21" s="204"/>
      <c r="G21" s="204"/>
      <c r="H21" s="205"/>
      <c r="I21" s="1">
        <v>15</v>
      </c>
      <c r="J21" s="6"/>
      <c r="K21" s="6"/>
    </row>
    <row r="22" spans="1:11" ht="12.75">
      <c r="A22" s="203" t="s">
        <v>63</v>
      </c>
      <c r="B22" s="204"/>
      <c r="C22" s="204"/>
      <c r="D22" s="204"/>
      <c r="E22" s="204"/>
      <c r="F22" s="204"/>
      <c r="G22" s="204"/>
      <c r="H22" s="205"/>
      <c r="I22" s="1">
        <v>16</v>
      </c>
      <c r="J22" s="6">
        <v>79785</v>
      </c>
      <c r="K22" s="6">
        <v>1235766</v>
      </c>
    </row>
    <row r="23" spans="1:11" ht="12.75">
      <c r="A23" s="203" t="s">
        <v>64</v>
      </c>
      <c r="B23" s="204"/>
      <c r="C23" s="204"/>
      <c r="D23" s="204"/>
      <c r="E23" s="204"/>
      <c r="F23" s="204"/>
      <c r="G23" s="204"/>
      <c r="H23" s="205"/>
      <c r="I23" s="1">
        <v>17</v>
      </c>
      <c r="J23" s="6">
        <v>7500680</v>
      </c>
      <c r="K23" s="6">
        <v>15306147</v>
      </c>
    </row>
    <row r="24" spans="1:11" ht="12.75">
      <c r="A24" s="203" t="s">
        <v>65</v>
      </c>
      <c r="B24" s="204"/>
      <c r="C24" s="204"/>
      <c r="D24" s="204"/>
      <c r="E24" s="204"/>
      <c r="F24" s="204"/>
      <c r="G24" s="204"/>
      <c r="H24" s="205"/>
      <c r="I24" s="1">
        <v>18</v>
      </c>
      <c r="J24" s="6">
        <v>12284710</v>
      </c>
      <c r="K24" s="6">
        <v>11122341</v>
      </c>
    </row>
    <row r="25" spans="1:11" ht="12.75">
      <c r="A25" s="203" t="s">
        <v>66</v>
      </c>
      <c r="B25" s="204"/>
      <c r="C25" s="204"/>
      <c r="D25" s="204"/>
      <c r="E25" s="204"/>
      <c r="F25" s="204"/>
      <c r="G25" s="204"/>
      <c r="H25" s="205"/>
      <c r="I25" s="1">
        <v>19</v>
      </c>
      <c r="J25" s="6"/>
      <c r="K25" s="6"/>
    </row>
    <row r="26" spans="1:11" ht="12.75">
      <c r="A26" s="203" t="s">
        <v>159</v>
      </c>
      <c r="B26" s="204"/>
      <c r="C26" s="204"/>
      <c r="D26" s="204"/>
      <c r="E26" s="204"/>
      <c r="F26" s="204"/>
      <c r="G26" s="204"/>
      <c r="H26" s="205"/>
      <c r="I26" s="1">
        <v>20</v>
      </c>
      <c r="J26" s="52">
        <v>1635639</v>
      </c>
      <c r="K26" s="52">
        <f>SUM(K27:K34)</f>
        <v>1776611</v>
      </c>
    </row>
    <row r="27" spans="1:11" ht="12.75">
      <c r="A27" s="203" t="s">
        <v>67</v>
      </c>
      <c r="B27" s="204"/>
      <c r="C27" s="204"/>
      <c r="D27" s="204"/>
      <c r="E27" s="204"/>
      <c r="F27" s="204"/>
      <c r="G27" s="204"/>
      <c r="H27" s="205"/>
      <c r="I27" s="1">
        <v>21</v>
      </c>
      <c r="J27" s="6">
        <v>40000</v>
      </c>
      <c r="K27" s="6">
        <v>40000</v>
      </c>
    </row>
    <row r="28" spans="1:11" ht="12.75">
      <c r="A28" s="203" t="s">
        <v>68</v>
      </c>
      <c r="B28" s="204"/>
      <c r="C28" s="204"/>
      <c r="D28" s="204"/>
      <c r="E28" s="204"/>
      <c r="F28" s="204"/>
      <c r="G28" s="204"/>
      <c r="H28" s="205"/>
      <c r="I28" s="1">
        <v>22</v>
      </c>
      <c r="J28" s="6"/>
      <c r="K28" s="6"/>
    </row>
    <row r="29" spans="1:11" ht="12.75">
      <c r="A29" s="203" t="s">
        <v>69</v>
      </c>
      <c r="B29" s="204"/>
      <c r="C29" s="204"/>
      <c r="D29" s="204"/>
      <c r="E29" s="204"/>
      <c r="F29" s="204"/>
      <c r="G29" s="204"/>
      <c r="H29" s="205"/>
      <c r="I29" s="1">
        <v>23</v>
      </c>
      <c r="J29" s="6"/>
      <c r="K29" s="6"/>
    </row>
    <row r="30" spans="1:11" ht="12.75">
      <c r="A30" s="203" t="s">
        <v>74</v>
      </c>
      <c r="B30" s="204"/>
      <c r="C30" s="204"/>
      <c r="D30" s="204"/>
      <c r="E30" s="204"/>
      <c r="F30" s="204"/>
      <c r="G30" s="204"/>
      <c r="H30" s="205"/>
      <c r="I30" s="1">
        <v>24</v>
      </c>
      <c r="J30" s="6"/>
      <c r="K30" s="6"/>
    </row>
    <row r="31" spans="1:11" ht="12.75">
      <c r="A31" s="203" t="s">
        <v>75</v>
      </c>
      <c r="B31" s="204"/>
      <c r="C31" s="204"/>
      <c r="D31" s="204"/>
      <c r="E31" s="204"/>
      <c r="F31" s="204"/>
      <c r="G31" s="204"/>
      <c r="H31" s="205"/>
      <c r="I31" s="1">
        <v>25</v>
      </c>
      <c r="J31" s="6">
        <v>171181</v>
      </c>
      <c r="K31" s="6">
        <v>171181</v>
      </c>
    </row>
    <row r="32" spans="1:11" ht="12.75">
      <c r="A32" s="203" t="s">
        <v>76</v>
      </c>
      <c r="B32" s="204"/>
      <c r="C32" s="204"/>
      <c r="D32" s="204"/>
      <c r="E32" s="204"/>
      <c r="F32" s="204"/>
      <c r="G32" s="204"/>
      <c r="H32" s="205"/>
      <c r="I32" s="1">
        <v>26</v>
      </c>
      <c r="J32" s="6">
        <v>1424458</v>
      </c>
      <c r="K32" s="6">
        <v>1565430</v>
      </c>
    </row>
    <row r="33" spans="1:11" ht="12.75">
      <c r="A33" s="203" t="s">
        <v>70</v>
      </c>
      <c r="B33" s="204"/>
      <c r="C33" s="204"/>
      <c r="D33" s="204"/>
      <c r="E33" s="204"/>
      <c r="F33" s="204"/>
      <c r="G33" s="204"/>
      <c r="H33" s="205"/>
      <c r="I33" s="1">
        <v>27</v>
      </c>
      <c r="J33" s="6"/>
      <c r="K33" s="6"/>
    </row>
    <row r="34" spans="1:11" ht="12.75">
      <c r="A34" s="203" t="s">
        <v>152</v>
      </c>
      <c r="B34" s="204"/>
      <c r="C34" s="204"/>
      <c r="D34" s="204"/>
      <c r="E34" s="204"/>
      <c r="F34" s="204"/>
      <c r="G34" s="204"/>
      <c r="H34" s="205"/>
      <c r="I34" s="1">
        <v>28</v>
      </c>
      <c r="J34" s="6"/>
      <c r="K34" s="6"/>
    </row>
    <row r="35" spans="1:11" ht="12.75">
      <c r="A35" s="203" t="s">
        <v>153</v>
      </c>
      <c r="B35" s="204"/>
      <c r="C35" s="204"/>
      <c r="D35" s="204"/>
      <c r="E35" s="204"/>
      <c r="F35" s="204"/>
      <c r="G35" s="204"/>
      <c r="H35" s="205"/>
      <c r="I35" s="1">
        <v>29</v>
      </c>
      <c r="J35" s="52">
        <v>0</v>
      </c>
      <c r="K35" s="52">
        <f>SUM(K36:K38)</f>
        <v>0</v>
      </c>
    </row>
    <row r="36" spans="1:11" ht="12.75">
      <c r="A36" s="203" t="s">
        <v>71</v>
      </c>
      <c r="B36" s="204"/>
      <c r="C36" s="204"/>
      <c r="D36" s="204"/>
      <c r="E36" s="204"/>
      <c r="F36" s="204"/>
      <c r="G36" s="204"/>
      <c r="H36" s="205"/>
      <c r="I36" s="1">
        <v>30</v>
      </c>
      <c r="J36" s="6"/>
      <c r="K36" s="6"/>
    </row>
    <row r="37" spans="1:11" ht="12.75">
      <c r="A37" s="203" t="s">
        <v>72</v>
      </c>
      <c r="B37" s="204"/>
      <c r="C37" s="204"/>
      <c r="D37" s="204"/>
      <c r="E37" s="204"/>
      <c r="F37" s="204"/>
      <c r="G37" s="204"/>
      <c r="H37" s="205"/>
      <c r="I37" s="1">
        <v>31</v>
      </c>
      <c r="J37" s="6"/>
      <c r="K37" s="6"/>
    </row>
    <row r="38" spans="1:11" ht="12.75">
      <c r="A38" s="203" t="s">
        <v>73</v>
      </c>
      <c r="B38" s="204"/>
      <c r="C38" s="204"/>
      <c r="D38" s="204"/>
      <c r="E38" s="204"/>
      <c r="F38" s="204"/>
      <c r="G38" s="204"/>
      <c r="H38" s="205"/>
      <c r="I38" s="1">
        <v>32</v>
      </c>
      <c r="J38" s="6"/>
      <c r="K38" s="6"/>
    </row>
    <row r="39" spans="1:11" ht="12.75">
      <c r="A39" s="203" t="s">
        <v>154</v>
      </c>
      <c r="B39" s="204"/>
      <c r="C39" s="204"/>
      <c r="D39" s="204"/>
      <c r="E39" s="204"/>
      <c r="F39" s="204"/>
      <c r="G39" s="204"/>
      <c r="H39" s="205"/>
      <c r="I39" s="1">
        <v>33</v>
      </c>
      <c r="J39" s="6">
        <v>5778635</v>
      </c>
      <c r="K39" s="6">
        <v>5778635</v>
      </c>
    </row>
    <row r="40" spans="1:11" ht="12.75">
      <c r="A40" s="206" t="s">
        <v>206</v>
      </c>
      <c r="B40" s="207"/>
      <c r="C40" s="207"/>
      <c r="D40" s="207"/>
      <c r="E40" s="207"/>
      <c r="F40" s="207"/>
      <c r="G40" s="207"/>
      <c r="H40" s="208"/>
      <c r="I40" s="1">
        <v>34</v>
      </c>
      <c r="J40" s="52">
        <v>122635467</v>
      </c>
      <c r="K40" s="52">
        <f>K41+K49+K56+K64</f>
        <v>91113316</v>
      </c>
    </row>
    <row r="41" spans="1:11" ht="12.75">
      <c r="A41" s="203" t="s">
        <v>91</v>
      </c>
      <c r="B41" s="204"/>
      <c r="C41" s="204"/>
      <c r="D41" s="204"/>
      <c r="E41" s="204"/>
      <c r="F41" s="204"/>
      <c r="G41" s="204"/>
      <c r="H41" s="205"/>
      <c r="I41" s="1">
        <v>35</v>
      </c>
      <c r="J41" s="52">
        <v>1379703</v>
      </c>
      <c r="K41" s="52">
        <f>SUM(K42:K48)</f>
        <v>1497201</v>
      </c>
    </row>
    <row r="42" spans="1:11" ht="12.75">
      <c r="A42" s="203" t="s">
        <v>103</v>
      </c>
      <c r="B42" s="204"/>
      <c r="C42" s="204"/>
      <c r="D42" s="204"/>
      <c r="E42" s="204"/>
      <c r="F42" s="204"/>
      <c r="G42" s="204"/>
      <c r="H42" s="205"/>
      <c r="I42" s="1">
        <v>36</v>
      </c>
      <c r="J42" s="6">
        <v>1297892</v>
      </c>
      <c r="K42" s="6">
        <v>1133715</v>
      </c>
    </row>
    <row r="43" spans="1:11" ht="12.75">
      <c r="A43" s="203" t="s">
        <v>104</v>
      </c>
      <c r="B43" s="204"/>
      <c r="C43" s="204"/>
      <c r="D43" s="204"/>
      <c r="E43" s="204"/>
      <c r="F43" s="204"/>
      <c r="G43" s="204"/>
      <c r="H43" s="205"/>
      <c r="I43" s="1">
        <v>37</v>
      </c>
      <c r="J43" s="6"/>
      <c r="K43" s="6"/>
    </row>
    <row r="44" spans="1:11" ht="12.75">
      <c r="A44" s="203" t="s">
        <v>77</v>
      </c>
      <c r="B44" s="204"/>
      <c r="C44" s="204"/>
      <c r="D44" s="204"/>
      <c r="E44" s="204"/>
      <c r="F44" s="204"/>
      <c r="G44" s="204"/>
      <c r="H44" s="205"/>
      <c r="I44" s="1">
        <v>38</v>
      </c>
      <c r="J44" s="6"/>
      <c r="K44" s="6"/>
    </row>
    <row r="45" spans="1:11" ht="12.75">
      <c r="A45" s="203" t="s">
        <v>78</v>
      </c>
      <c r="B45" s="204"/>
      <c r="C45" s="204"/>
      <c r="D45" s="204"/>
      <c r="E45" s="204"/>
      <c r="F45" s="204"/>
      <c r="G45" s="204"/>
      <c r="H45" s="205"/>
      <c r="I45" s="1">
        <v>39</v>
      </c>
      <c r="J45" s="6">
        <v>1263</v>
      </c>
      <c r="K45" s="6">
        <v>1263</v>
      </c>
    </row>
    <row r="46" spans="1:11" ht="12.75">
      <c r="A46" s="203" t="s">
        <v>79</v>
      </c>
      <c r="B46" s="204"/>
      <c r="C46" s="204"/>
      <c r="D46" s="204"/>
      <c r="E46" s="204"/>
      <c r="F46" s="204"/>
      <c r="G46" s="204"/>
      <c r="H46" s="205"/>
      <c r="I46" s="1">
        <v>40</v>
      </c>
      <c r="J46" s="6">
        <v>80548</v>
      </c>
      <c r="K46" s="6">
        <v>362223</v>
      </c>
    </row>
    <row r="47" spans="1:11" ht="12.75">
      <c r="A47" s="203" t="s">
        <v>80</v>
      </c>
      <c r="B47" s="204"/>
      <c r="C47" s="204"/>
      <c r="D47" s="204"/>
      <c r="E47" s="204"/>
      <c r="F47" s="204"/>
      <c r="G47" s="204"/>
      <c r="H47" s="205"/>
      <c r="I47" s="1">
        <v>41</v>
      </c>
      <c r="J47" s="6"/>
      <c r="K47" s="6"/>
    </row>
    <row r="48" spans="1:11" ht="12.75">
      <c r="A48" s="203" t="s">
        <v>81</v>
      </c>
      <c r="B48" s="204"/>
      <c r="C48" s="204"/>
      <c r="D48" s="204"/>
      <c r="E48" s="204"/>
      <c r="F48" s="204"/>
      <c r="G48" s="204"/>
      <c r="H48" s="205"/>
      <c r="I48" s="1">
        <v>42</v>
      </c>
      <c r="J48" s="6"/>
      <c r="K48" s="6"/>
    </row>
    <row r="49" spans="1:11" ht="12.75">
      <c r="A49" s="203" t="s">
        <v>92</v>
      </c>
      <c r="B49" s="204"/>
      <c r="C49" s="204"/>
      <c r="D49" s="204"/>
      <c r="E49" s="204"/>
      <c r="F49" s="204"/>
      <c r="G49" s="204"/>
      <c r="H49" s="205"/>
      <c r="I49" s="1">
        <v>43</v>
      </c>
      <c r="J49" s="52">
        <v>7834623</v>
      </c>
      <c r="K49" s="52">
        <f>SUM(K50:K55)</f>
        <v>10270159</v>
      </c>
    </row>
    <row r="50" spans="1:11" ht="12.75">
      <c r="A50" s="203" t="s">
        <v>166</v>
      </c>
      <c r="B50" s="204"/>
      <c r="C50" s="204"/>
      <c r="D50" s="204"/>
      <c r="E50" s="204"/>
      <c r="F50" s="204"/>
      <c r="G50" s="204"/>
      <c r="H50" s="205"/>
      <c r="I50" s="1">
        <v>44</v>
      </c>
      <c r="J50" s="6">
        <v>354916</v>
      </c>
      <c r="K50" s="6">
        <v>635528</v>
      </c>
    </row>
    <row r="51" spans="1:11" ht="12.75">
      <c r="A51" s="203" t="s">
        <v>167</v>
      </c>
      <c r="B51" s="204"/>
      <c r="C51" s="204"/>
      <c r="D51" s="204"/>
      <c r="E51" s="204"/>
      <c r="F51" s="204"/>
      <c r="G51" s="204"/>
      <c r="H51" s="205"/>
      <c r="I51" s="1">
        <v>45</v>
      </c>
      <c r="J51" s="6">
        <v>1266514</v>
      </c>
      <c r="K51" s="6">
        <v>3801540</v>
      </c>
    </row>
    <row r="52" spans="1:11" ht="12.75">
      <c r="A52" s="203" t="s">
        <v>168</v>
      </c>
      <c r="B52" s="204"/>
      <c r="C52" s="204"/>
      <c r="D52" s="204"/>
      <c r="E52" s="204"/>
      <c r="F52" s="204"/>
      <c r="G52" s="204"/>
      <c r="H52" s="205"/>
      <c r="I52" s="1">
        <v>46</v>
      </c>
      <c r="J52" s="6"/>
      <c r="K52" s="6"/>
    </row>
    <row r="53" spans="1:11" ht="12.75">
      <c r="A53" s="203" t="s">
        <v>169</v>
      </c>
      <c r="B53" s="204"/>
      <c r="C53" s="204"/>
      <c r="D53" s="204"/>
      <c r="E53" s="204"/>
      <c r="F53" s="204"/>
      <c r="G53" s="204"/>
      <c r="H53" s="205"/>
      <c r="I53" s="1">
        <v>47</v>
      </c>
      <c r="J53" s="6">
        <v>52394</v>
      </c>
      <c r="K53" s="6">
        <v>32307</v>
      </c>
    </row>
    <row r="54" spans="1:11" ht="12.75">
      <c r="A54" s="203" t="s">
        <v>5</v>
      </c>
      <c r="B54" s="204"/>
      <c r="C54" s="204"/>
      <c r="D54" s="204"/>
      <c r="E54" s="204"/>
      <c r="F54" s="204"/>
      <c r="G54" s="204"/>
      <c r="H54" s="205"/>
      <c r="I54" s="1">
        <v>48</v>
      </c>
      <c r="J54" s="6">
        <v>1057837</v>
      </c>
      <c r="K54" s="6">
        <v>366289</v>
      </c>
    </row>
    <row r="55" spans="1:11" ht="12.75">
      <c r="A55" s="203" t="s">
        <v>6</v>
      </c>
      <c r="B55" s="204"/>
      <c r="C55" s="204"/>
      <c r="D55" s="204"/>
      <c r="E55" s="204"/>
      <c r="F55" s="204"/>
      <c r="G55" s="204"/>
      <c r="H55" s="205"/>
      <c r="I55" s="1">
        <v>49</v>
      </c>
      <c r="J55" s="6">
        <v>5102962</v>
      </c>
      <c r="K55" s="6">
        <v>5434495</v>
      </c>
    </row>
    <row r="56" spans="1:11" ht="12.75">
      <c r="A56" s="203" t="s">
        <v>93</v>
      </c>
      <c r="B56" s="204"/>
      <c r="C56" s="204"/>
      <c r="D56" s="204"/>
      <c r="E56" s="204"/>
      <c r="F56" s="204"/>
      <c r="G56" s="204"/>
      <c r="H56" s="205"/>
      <c r="I56" s="1">
        <v>50</v>
      </c>
      <c r="J56" s="52">
        <v>0</v>
      </c>
      <c r="K56" s="52">
        <f>SUM(K57:K63)</f>
        <v>0</v>
      </c>
    </row>
    <row r="57" spans="1:11" ht="12.75">
      <c r="A57" s="203" t="s">
        <v>67</v>
      </c>
      <c r="B57" s="204"/>
      <c r="C57" s="204"/>
      <c r="D57" s="204"/>
      <c r="E57" s="204"/>
      <c r="F57" s="204"/>
      <c r="G57" s="204"/>
      <c r="H57" s="205"/>
      <c r="I57" s="1">
        <v>51</v>
      </c>
      <c r="J57" s="6"/>
      <c r="K57" s="6"/>
    </row>
    <row r="58" spans="1:11" ht="12.75">
      <c r="A58" s="203" t="s">
        <v>68</v>
      </c>
      <c r="B58" s="204"/>
      <c r="C58" s="204"/>
      <c r="D58" s="204"/>
      <c r="E58" s="204"/>
      <c r="F58" s="204"/>
      <c r="G58" s="204"/>
      <c r="H58" s="205"/>
      <c r="I58" s="1">
        <v>52</v>
      </c>
      <c r="J58" s="6"/>
      <c r="K58" s="6"/>
    </row>
    <row r="59" spans="1:11" ht="12.75">
      <c r="A59" s="203" t="s">
        <v>208</v>
      </c>
      <c r="B59" s="204"/>
      <c r="C59" s="204"/>
      <c r="D59" s="204"/>
      <c r="E59" s="204"/>
      <c r="F59" s="204"/>
      <c r="G59" s="204"/>
      <c r="H59" s="205"/>
      <c r="I59" s="1">
        <v>53</v>
      </c>
      <c r="J59" s="6"/>
      <c r="K59" s="6"/>
    </row>
    <row r="60" spans="1:11" ht="12.75">
      <c r="A60" s="203" t="s">
        <v>74</v>
      </c>
      <c r="B60" s="204"/>
      <c r="C60" s="204"/>
      <c r="D60" s="204"/>
      <c r="E60" s="204"/>
      <c r="F60" s="204"/>
      <c r="G60" s="204"/>
      <c r="H60" s="205"/>
      <c r="I60" s="1">
        <v>54</v>
      </c>
      <c r="J60" s="6"/>
      <c r="K60" s="6"/>
    </row>
    <row r="61" spans="1:11" ht="12.75">
      <c r="A61" s="203" t="s">
        <v>75</v>
      </c>
      <c r="B61" s="204"/>
      <c r="C61" s="204"/>
      <c r="D61" s="204"/>
      <c r="E61" s="204"/>
      <c r="F61" s="204"/>
      <c r="G61" s="204"/>
      <c r="H61" s="205"/>
      <c r="I61" s="1">
        <v>55</v>
      </c>
      <c r="J61" s="6"/>
      <c r="K61" s="6"/>
    </row>
    <row r="62" spans="1:11" ht="12.75">
      <c r="A62" s="203" t="s">
        <v>76</v>
      </c>
      <c r="B62" s="204"/>
      <c r="C62" s="204"/>
      <c r="D62" s="204"/>
      <c r="E62" s="204"/>
      <c r="F62" s="204"/>
      <c r="G62" s="204"/>
      <c r="H62" s="205"/>
      <c r="I62" s="1">
        <v>56</v>
      </c>
      <c r="J62" s="6"/>
      <c r="K62" s="6"/>
    </row>
    <row r="63" spans="1:11" ht="12.75">
      <c r="A63" s="203" t="s">
        <v>40</v>
      </c>
      <c r="B63" s="204"/>
      <c r="C63" s="204"/>
      <c r="D63" s="204"/>
      <c r="E63" s="204"/>
      <c r="F63" s="204"/>
      <c r="G63" s="204"/>
      <c r="H63" s="205"/>
      <c r="I63" s="1">
        <v>57</v>
      </c>
      <c r="J63" s="6"/>
      <c r="K63" s="6"/>
    </row>
    <row r="64" spans="1:11" ht="12.75">
      <c r="A64" s="203" t="s">
        <v>173</v>
      </c>
      <c r="B64" s="204"/>
      <c r="C64" s="204"/>
      <c r="D64" s="204"/>
      <c r="E64" s="204"/>
      <c r="F64" s="204"/>
      <c r="G64" s="204"/>
      <c r="H64" s="205"/>
      <c r="I64" s="1">
        <v>58</v>
      </c>
      <c r="J64" s="6">
        <v>113421141</v>
      </c>
      <c r="K64" s="6">
        <v>79345956</v>
      </c>
    </row>
    <row r="65" spans="1:11" ht="12.75">
      <c r="A65" s="206" t="s">
        <v>47</v>
      </c>
      <c r="B65" s="207"/>
      <c r="C65" s="207"/>
      <c r="D65" s="207"/>
      <c r="E65" s="207"/>
      <c r="F65" s="207"/>
      <c r="G65" s="207"/>
      <c r="H65" s="208"/>
      <c r="I65" s="1">
        <v>59</v>
      </c>
      <c r="J65" s="6"/>
      <c r="K65" s="6"/>
    </row>
    <row r="66" spans="1:11" ht="12.75">
      <c r="A66" s="206" t="s">
        <v>207</v>
      </c>
      <c r="B66" s="207"/>
      <c r="C66" s="207"/>
      <c r="D66" s="207"/>
      <c r="E66" s="207"/>
      <c r="F66" s="207"/>
      <c r="G66" s="207"/>
      <c r="H66" s="208"/>
      <c r="I66" s="1">
        <v>60</v>
      </c>
      <c r="J66" s="52">
        <v>1285883553</v>
      </c>
      <c r="K66" s="52">
        <f>K7+K8+K40+K65</f>
        <v>1250475956</v>
      </c>
    </row>
    <row r="67" spans="1:11" ht="12.75">
      <c r="A67" s="212" t="s">
        <v>82</v>
      </c>
      <c r="B67" s="213"/>
      <c r="C67" s="213"/>
      <c r="D67" s="213"/>
      <c r="E67" s="213"/>
      <c r="F67" s="213"/>
      <c r="G67" s="213"/>
      <c r="H67" s="214"/>
      <c r="I67" s="4">
        <v>61</v>
      </c>
      <c r="J67" s="7"/>
      <c r="K67" s="7"/>
    </row>
    <row r="68" spans="1:11" ht="12.75">
      <c r="A68" s="195" t="s">
        <v>49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9" t="s">
        <v>160</v>
      </c>
      <c r="B69" s="200"/>
      <c r="C69" s="200"/>
      <c r="D69" s="200"/>
      <c r="E69" s="200"/>
      <c r="F69" s="200"/>
      <c r="G69" s="200"/>
      <c r="H69" s="217"/>
      <c r="I69" s="3">
        <v>62</v>
      </c>
      <c r="J69" s="53">
        <v>703434255</v>
      </c>
      <c r="K69" s="53">
        <f>K70+K71+K72+K78+K79+K82+K85</f>
        <v>664285500</v>
      </c>
    </row>
    <row r="70" spans="1:11" ht="12.75">
      <c r="A70" s="203" t="s">
        <v>117</v>
      </c>
      <c r="B70" s="204"/>
      <c r="C70" s="204"/>
      <c r="D70" s="204"/>
      <c r="E70" s="204"/>
      <c r="F70" s="204"/>
      <c r="G70" s="204"/>
      <c r="H70" s="205"/>
      <c r="I70" s="1">
        <v>63</v>
      </c>
      <c r="J70" s="6">
        <v>43650000</v>
      </c>
      <c r="K70" s="6">
        <v>43650000</v>
      </c>
    </row>
    <row r="71" spans="1:11" ht="12.75">
      <c r="A71" s="203" t="s">
        <v>118</v>
      </c>
      <c r="B71" s="204"/>
      <c r="C71" s="204"/>
      <c r="D71" s="204"/>
      <c r="E71" s="204"/>
      <c r="F71" s="204"/>
      <c r="G71" s="204"/>
      <c r="H71" s="205"/>
      <c r="I71" s="1">
        <v>64</v>
      </c>
      <c r="J71" s="6"/>
      <c r="K71" s="6"/>
    </row>
    <row r="72" spans="1:11" ht="12.75">
      <c r="A72" s="203" t="s">
        <v>119</v>
      </c>
      <c r="B72" s="204"/>
      <c r="C72" s="204"/>
      <c r="D72" s="204"/>
      <c r="E72" s="204"/>
      <c r="F72" s="204"/>
      <c r="G72" s="204"/>
      <c r="H72" s="205"/>
      <c r="I72" s="1">
        <v>65</v>
      </c>
      <c r="J72" s="52">
        <v>638722887</v>
      </c>
      <c r="K72" s="52">
        <f>K73+K74-K75+K76+K77</f>
        <v>638722887</v>
      </c>
    </row>
    <row r="73" spans="1:11" ht="12.75">
      <c r="A73" s="203" t="s">
        <v>120</v>
      </c>
      <c r="B73" s="204"/>
      <c r="C73" s="204"/>
      <c r="D73" s="204"/>
      <c r="E73" s="204"/>
      <c r="F73" s="204"/>
      <c r="G73" s="204"/>
      <c r="H73" s="205"/>
      <c r="I73" s="1">
        <v>66</v>
      </c>
      <c r="J73" s="6">
        <v>2182500</v>
      </c>
      <c r="K73" s="6">
        <v>2182500</v>
      </c>
    </row>
    <row r="74" spans="1:11" ht="12.75">
      <c r="A74" s="203" t="s">
        <v>121</v>
      </c>
      <c r="B74" s="204"/>
      <c r="C74" s="204"/>
      <c r="D74" s="204"/>
      <c r="E74" s="204"/>
      <c r="F74" s="204"/>
      <c r="G74" s="204"/>
      <c r="H74" s="205"/>
      <c r="I74" s="1">
        <v>67</v>
      </c>
      <c r="J74" s="6">
        <v>3380</v>
      </c>
      <c r="K74" s="6">
        <v>3380</v>
      </c>
    </row>
    <row r="75" spans="1:11" ht="12.75">
      <c r="A75" s="203" t="s">
        <v>109</v>
      </c>
      <c r="B75" s="204"/>
      <c r="C75" s="204"/>
      <c r="D75" s="204"/>
      <c r="E75" s="204"/>
      <c r="F75" s="204"/>
      <c r="G75" s="204"/>
      <c r="H75" s="205"/>
      <c r="I75" s="1">
        <v>68</v>
      </c>
      <c r="J75" s="6">
        <v>3380</v>
      </c>
      <c r="K75" s="6">
        <v>3380</v>
      </c>
    </row>
    <row r="76" spans="1:11" ht="12.75">
      <c r="A76" s="203" t="s">
        <v>110</v>
      </c>
      <c r="B76" s="204"/>
      <c r="C76" s="204"/>
      <c r="D76" s="204"/>
      <c r="E76" s="204"/>
      <c r="F76" s="204"/>
      <c r="G76" s="204"/>
      <c r="H76" s="205"/>
      <c r="I76" s="1">
        <v>69</v>
      </c>
      <c r="J76" s="6"/>
      <c r="K76" s="6"/>
    </row>
    <row r="77" spans="1:11" ht="12.75">
      <c r="A77" s="203" t="s">
        <v>111</v>
      </c>
      <c r="B77" s="204"/>
      <c r="C77" s="204"/>
      <c r="D77" s="204"/>
      <c r="E77" s="204"/>
      <c r="F77" s="204"/>
      <c r="G77" s="204"/>
      <c r="H77" s="205"/>
      <c r="I77" s="1">
        <v>70</v>
      </c>
      <c r="J77" s="6">
        <v>636540387</v>
      </c>
      <c r="K77" s="6">
        <v>636540387</v>
      </c>
    </row>
    <row r="78" spans="1:11" ht="12.75">
      <c r="A78" s="203" t="s">
        <v>112</v>
      </c>
      <c r="B78" s="204"/>
      <c r="C78" s="204"/>
      <c r="D78" s="204"/>
      <c r="E78" s="204"/>
      <c r="F78" s="204"/>
      <c r="G78" s="204"/>
      <c r="H78" s="205"/>
      <c r="I78" s="1">
        <v>71</v>
      </c>
      <c r="J78" s="6">
        <v>77526</v>
      </c>
      <c r="K78" s="6">
        <v>77526</v>
      </c>
    </row>
    <row r="79" spans="1:11" ht="12.75">
      <c r="A79" s="203" t="s">
        <v>204</v>
      </c>
      <c r="B79" s="204"/>
      <c r="C79" s="204"/>
      <c r="D79" s="204"/>
      <c r="E79" s="204"/>
      <c r="F79" s="204"/>
      <c r="G79" s="204"/>
      <c r="H79" s="205"/>
      <c r="I79" s="1">
        <v>72</v>
      </c>
      <c r="J79" s="52">
        <v>2259658</v>
      </c>
      <c r="K79" s="52">
        <f>K80-K81</f>
        <v>21029886</v>
      </c>
    </row>
    <row r="80" spans="1:11" ht="12.75">
      <c r="A80" s="209" t="s">
        <v>138</v>
      </c>
      <c r="B80" s="210"/>
      <c r="C80" s="210"/>
      <c r="D80" s="210"/>
      <c r="E80" s="210"/>
      <c r="F80" s="210"/>
      <c r="G80" s="210"/>
      <c r="H80" s="211"/>
      <c r="I80" s="1">
        <v>73</v>
      </c>
      <c r="J80" s="6">
        <v>2259658</v>
      </c>
      <c r="K80" s="6">
        <v>21029886</v>
      </c>
    </row>
    <row r="81" spans="1:11" ht="12.75">
      <c r="A81" s="209" t="s">
        <v>139</v>
      </c>
      <c r="B81" s="210"/>
      <c r="C81" s="210"/>
      <c r="D81" s="210"/>
      <c r="E81" s="210"/>
      <c r="F81" s="210"/>
      <c r="G81" s="210"/>
      <c r="H81" s="211"/>
      <c r="I81" s="1">
        <v>74</v>
      </c>
      <c r="J81" s="6"/>
      <c r="K81" s="6"/>
    </row>
    <row r="82" spans="1:11" ht="12.75">
      <c r="A82" s="203" t="s">
        <v>205</v>
      </c>
      <c r="B82" s="204"/>
      <c r="C82" s="204"/>
      <c r="D82" s="204"/>
      <c r="E82" s="204"/>
      <c r="F82" s="204"/>
      <c r="G82" s="204"/>
      <c r="H82" s="205"/>
      <c r="I82" s="1">
        <v>75</v>
      </c>
      <c r="J82" s="52">
        <v>18724184</v>
      </c>
      <c r="K82" s="52">
        <f>K83-K84</f>
        <v>-39194799</v>
      </c>
    </row>
    <row r="83" spans="1:11" ht="12.75">
      <c r="A83" s="209" t="s">
        <v>140</v>
      </c>
      <c r="B83" s="210"/>
      <c r="C83" s="210"/>
      <c r="D83" s="210"/>
      <c r="E83" s="210"/>
      <c r="F83" s="210"/>
      <c r="G83" s="210"/>
      <c r="H83" s="211"/>
      <c r="I83" s="1">
        <v>76</v>
      </c>
      <c r="J83" s="6">
        <v>18724184</v>
      </c>
      <c r="K83" s="6"/>
    </row>
    <row r="84" spans="1:11" ht="12.75">
      <c r="A84" s="209" t="s">
        <v>141</v>
      </c>
      <c r="B84" s="210"/>
      <c r="C84" s="210"/>
      <c r="D84" s="210"/>
      <c r="E84" s="210"/>
      <c r="F84" s="210"/>
      <c r="G84" s="210"/>
      <c r="H84" s="211"/>
      <c r="I84" s="1">
        <v>77</v>
      </c>
      <c r="J84" s="6"/>
      <c r="K84" s="6">
        <v>39194799</v>
      </c>
    </row>
    <row r="85" spans="1:11" ht="12.75">
      <c r="A85" s="203" t="s">
        <v>142</v>
      </c>
      <c r="B85" s="204"/>
      <c r="C85" s="204"/>
      <c r="D85" s="204"/>
      <c r="E85" s="204"/>
      <c r="F85" s="204"/>
      <c r="G85" s="204"/>
      <c r="H85" s="205"/>
      <c r="I85" s="1">
        <v>78</v>
      </c>
      <c r="J85" s="6"/>
      <c r="K85" s="6"/>
    </row>
    <row r="86" spans="1:11" ht="12.75">
      <c r="A86" s="206" t="s">
        <v>13</v>
      </c>
      <c r="B86" s="207"/>
      <c r="C86" s="207"/>
      <c r="D86" s="207"/>
      <c r="E86" s="207"/>
      <c r="F86" s="207"/>
      <c r="G86" s="207"/>
      <c r="H86" s="208"/>
      <c r="I86" s="1">
        <v>79</v>
      </c>
      <c r="J86" s="52">
        <v>49700746</v>
      </c>
      <c r="K86" s="52">
        <f>SUM(K87:K89)</f>
        <v>49793029</v>
      </c>
    </row>
    <row r="87" spans="1:11" ht="12.75">
      <c r="A87" s="203" t="s">
        <v>105</v>
      </c>
      <c r="B87" s="204"/>
      <c r="C87" s="204"/>
      <c r="D87" s="204"/>
      <c r="E87" s="204"/>
      <c r="F87" s="204"/>
      <c r="G87" s="204"/>
      <c r="H87" s="205"/>
      <c r="I87" s="1">
        <v>80</v>
      </c>
      <c r="J87" s="6">
        <v>1501920</v>
      </c>
      <c r="K87" s="6">
        <v>1501920</v>
      </c>
    </row>
    <row r="88" spans="1:11" ht="12.75">
      <c r="A88" s="203" t="s">
        <v>106</v>
      </c>
      <c r="B88" s="204"/>
      <c r="C88" s="204"/>
      <c r="D88" s="204"/>
      <c r="E88" s="204"/>
      <c r="F88" s="204"/>
      <c r="G88" s="204"/>
      <c r="H88" s="205"/>
      <c r="I88" s="1">
        <v>81</v>
      </c>
      <c r="J88" s="6"/>
      <c r="K88" s="6"/>
    </row>
    <row r="89" spans="1:11" ht="12.75">
      <c r="A89" s="203" t="s">
        <v>107</v>
      </c>
      <c r="B89" s="204"/>
      <c r="C89" s="204"/>
      <c r="D89" s="204"/>
      <c r="E89" s="204"/>
      <c r="F89" s="204"/>
      <c r="G89" s="204"/>
      <c r="H89" s="205"/>
      <c r="I89" s="1">
        <v>82</v>
      </c>
      <c r="J89" s="6">
        <v>48198826</v>
      </c>
      <c r="K89" s="6">
        <v>48291109</v>
      </c>
    </row>
    <row r="90" spans="1:11" ht="12.75">
      <c r="A90" s="206" t="s">
        <v>14</v>
      </c>
      <c r="B90" s="207"/>
      <c r="C90" s="207"/>
      <c r="D90" s="207"/>
      <c r="E90" s="207"/>
      <c r="F90" s="207"/>
      <c r="G90" s="207"/>
      <c r="H90" s="208"/>
      <c r="I90" s="1">
        <v>83</v>
      </c>
      <c r="J90" s="52">
        <v>476547345</v>
      </c>
      <c r="K90" s="52">
        <f>SUM(K91:K99)</f>
        <v>459879638</v>
      </c>
    </row>
    <row r="91" spans="1:11" ht="12.75">
      <c r="A91" s="203" t="s">
        <v>108</v>
      </c>
      <c r="B91" s="204"/>
      <c r="C91" s="204"/>
      <c r="D91" s="204"/>
      <c r="E91" s="204"/>
      <c r="F91" s="204"/>
      <c r="G91" s="204"/>
      <c r="H91" s="205"/>
      <c r="I91" s="1">
        <v>84</v>
      </c>
      <c r="J91" s="6">
        <v>115075860</v>
      </c>
      <c r="K91" s="6">
        <v>115075860</v>
      </c>
    </row>
    <row r="92" spans="1:11" ht="12.75">
      <c r="A92" s="203" t="s">
        <v>209</v>
      </c>
      <c r="B92" s="204"/>
      <c r="C92" s="204"/>
      <c r="D92" s="204"/>
      <c r="E92" s="204"/>
      <c r="F92" s="204"/>
      <c r="G92" s="204"/>
      <c r="H92" s="205"/>
      <c r="I92" s="1">
        <v>85</v>
      </c>
      <c r="J92" s="6"/>
      <c r="K92" s="6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6">
        <v>361471485</v>
      </c>
      <c r="K93" s="6">
        <v>344803778</v>
      </c>
    </row>
    <row r="94" spans="1:11" ht="12.75">
      <c r="A94" s="203" t="s">
        <v>210</v>
      </c>
      <c r="B94" s="204"/>
      <c r="C94" s="204"/>
      <c r="D94" s="204"/>
      <c r="E94" s="204"/>
      <c r="F94" s="204"/>
      <c r="G94" s="204"/>
      <c r="H94" s="205"/>
      <c r="I94" s="1">
        <v>87</v>
      </c>
      <c r="J94" s="6"/>
      <c r="K94" s="6"/>
    </row>
    <row r="95" spans="1:11" ht="12.75">
      <c r="A95" s="203" t="s">
        <v>211</v>
      </c>
      <c r="B95" s="204"/>
      <c r="C95" s="204"/>
      <c r="D95" s="204"/>
      <c r="E95" s="204"/>
      <c r="F95" s="204"/>
      <c r="G95" s="204"/>
      <c r="H95" s="205"/>
      <c r="I95" s="1">
        <v>88</v>
      </c>
      <c r="J95" s="6"/>
      <c r="K95" s="6"/>
    </row>
    <row r="96" spans="1:11" ht="12.75">
      <c r="A96" s="203" t="s">
        <v>212</v>
      </c>
      <c r="B96" s="204"/>
      <c r="C96" s="204"/>
      <c r="D96" s="204"/>
      <c r="E96" s="204"/>
      <c r="F96" s="204"/>
      <c r="G96" s="204"/>
      <c r="H96" s="205"/>
      <c r="I96" s="1">
        <v>89</v>
      </c>
      <c r="J96" s="6"/>
      <c r="K96" s="6"/>
    </row>
    <row r="97" spans="1:11" ht="12.75">
      <c r="A97" s="203" t="s">
        <v>85</v>
      </c>
      <c r="B97" s="204"/>
      <c r="C97" s="204"/>
      <c r="D97" s="204"/>
      <c r="E97" s="204"/>
      <c r="F97" s="204"/>
      <c r="G97" s="204"/>
      <c r="H97" s="205"/>
      <c r="I97" s="1">
        <v>90</v>
      </c>
      <c r="J97" s="6"/>
      <c r="K97" s="6"/>
    </row>
    <row r="98" spans="1:11" ht="12.75">
      <c r="A98" s="203" t="s">
        <v>83</v>
      </c>
      <c r="B98" s="204"/>
      <c r="C98" s="204"/>
      <c r="D98" s="204"/>
      <c r="E98" s="204"/>
      <c r="F98" s="204"/>
      <c r="G98" s="204"/>
      <c r="H98" s="205"/>
      <c r="I98" s="1">
        <v>91</v>
      </c>
      <c r="J98" s="6"/>
      <c r="K98" s="6"/>
    </row>
    <row r="99" spans="1:11" ht="12.75">
      <c r="A99" s="203" t="s">
        <v>84</v>
      </c>
      <c r="B99" s="204"/>
      <c r="C99" s="204"/>
      <c r="D99" s="204"/>
      <c r="E99" s="204"/>
      <c r="F99" s="204"/>
      <c r="G99" s="204"/>
      <c r="H99" s="205"/>
      <c r="I99" s="1">
        <v>92</v>
      </c>
      <c r="J99" s="6"/>
      <c r="K99" s="6"/>
    </row>
    <row r="100" spans="1:11" ht="12.75">
      <c r="A100" s="206" t="s">
        <v>15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2">
        <v>56201207</v>
      </c>
      <c r="K100" s="52">
        <f>SUM(K101:K112)</f>
        <v>76517789</v>
      </c>
    </row>
    <row r="101" spans="1:11" ht="12.75">
      <c r="A101" s="203" t="s">
        <v>108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6">
        <v>1396322</v>
      </c>
      <c r="K101" s="6">
        <v>1434979</v>
      </c>
    </row>
    <row r="102" spans="1:11" ht="12.75">
      <c r="A102" s="203" t="s">
        <v>209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6"/>
      <c r="K102" s="6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6">
        <v>22164046</v>
      </c>
      <c r="K103" s="6">
        <v>24779104</v>
      </c>
    </row>
    <row r="104" spans="1:11" ht="12.75">
      <c r="A104" s="203" t="s">
        <v>210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6">
        <v>2503283</v>
      </c>
      <c r="K104" s="6">
        <v>15727817</v>
      </c>
    </row>
    <row r="105" spans="1:11" ht="12.75">
      <c r="A105" s="203" t="s">
        <v>211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6">
        <v>9117894</v>
      </c>
      <c r="K105" s="6">
        <v>13890520</v>
      </c>
    </row>
    <row r="106" spans="1:11" ht="12.75">
      <c r="A106" s="203" t="s">
        <v>212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6"/>
      <c r="K106" s="6"/>
    </row>
    <row r="107" spans="1:11" ht="12.75">
      <c r="A107" s="203" t="s">
        <v>85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6"/>
      <c r="K107" s="6"/>
    </row>
    <row r="108" spans="1:11" ht="12.75">
      <c r="A108" s="203" t="s">
        <v>86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6">
        <v>9225216</v>
      </c>
      <c r="K108" s="6">
        <v>6586811</v>
      </c>
    </row>
    <row r="109" spans="1:11" ht="12.75">
      <c r="A109" s="203" t="s">
        <v>87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6">
        <v>7715613</v>
      </c>
      <c r="K109" s="6">
        <v>8481573</v>
      </c>
    </row>
    <row r="110" spans="1:11" ht="12.75">
      <c r="A110" s="203" t="s">
        <v>90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6"/>
      <c r="K110" s="6"/>
    </row>
    <row r="111" spans="1:11" ht="12.75">
      <c r="A111" s="203" t="s">
        <v>88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6"/>
      <c r="K111" s="6"/>
    </row>
    <row r="112" spans="1:11" ht="12.75">
      <c r="A112" s="203" t="s">
        <v>89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6">
        <v>4078833</v>
      </c>
      <c r="K112" s="6">
        <v>5616985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6"/>
      <c r="K113" s="6"/>
    </row>
    <row r="114" spans="1:11" ht="12.75">
      <c r="A114" s="206" t="s">
        <v>19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2">
        <v>1285883553</v>
      </c>
      <c r="K114" s="52">
        <f>K69+K86+K90+K100+K113</f>
        <v>1250475956</v>
      </c>
    </row>
    <row r="115" spans="1:11" ht="12.75">
      <c r="A115" s="192" t="s">
        <v>48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7"/>
      <c r="K115" s="7"/>
    </row>
    <row r="116" spans="1:11" ht="12.75">
      <c r="A116" s="195" t="s">
        <v>275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155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3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6"/>
      <c r="K118" s="6"/>
    </row>
    <row r="119" spans="1:11" ht="12.75">
      <c r="A119" s="185" t="s">
        <v>4</v>
      </c>
      <c r="B119" s="186"/>
      <c r="C119" s="186"/>
      <c r="D119" s="186"/>
      <c r="E119" s="186"/>
      <c r="F119" s="186"/>
      <c r="G119" s="186"/>
      <c r="H119" s="187"/>
      <c r="I119" s="4">
        <v>110</v>
      </c>
      <c r="J119" s="7"/>
      <c r="K119" s="7"/>
    </row>
    <row r="120" spans="1:11" ht="12.75">
      <c r="A120" s="188" t="s">
        <v>276</v>
      </c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9:K84 J7:K67 J86:K115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SheetLayoutView="110" zoomScalePageLayoutView="0" workbookViewId="0" topLeftCell="A1">
      <selection activeCell="A71" sqref="A71:H71"/>
    </sheetView>
  </sheetViews>
  <sheetFormatPr defaultColWidth="9.140625" defaultRowHeight="12.75"/>
  <cols>
    <col min="1" max="9" width="9.140625" style="51" customWidth="1"/>
    <col min="10" max="10" width="10.57421875" style="51" customWidth="1"/>
    <col min="11" max="11" width="10.7109375" style="51" customWidth="1"/>
    <col min="12" max="12" width="10.421875" style="51" customWidth="1"/>
    <col min="13" max="13" width="11.00390625" style="51" customWidth="1"/>
    <col min="14" max="16" width="9.140625" style="51" customWidth="1"/>
    <col min="17" max="17" width="9.7109375" style="51" bestFit="1" customWidth="1"/>
    <col min="18" max="18" width="9.140625" style="51" customWidth="1"/>
    <col min="19" max="20" width="9.7109375" style="51" bestFit="1" customWidth="1"/>
    <col min="21" max="16384" width="9.140625" style="51" customWidth="1"/>
  </cols>
  <sheetData>
    <row r="1" spans="1:13" ht="12.75" customHeight="1">
      <c r="A1" s="218" t="s">
        <v>128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2.75" customHeight="1">
      <c r="A2" s="230" t="s">
        <v>306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46" t="s">
        <v>301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5" t="s">
        <v>50</v>
      </c>
      <c r="B4" s="245"/>
      <c r="C4" s="245"/>
      <c r="D4" s="245"/>
      <c r="E4" s="245"/>
      <c r="F4" s="245"/>
      <c r="G4" s="245"/>
      <c r="H4" s="245"/>
      <c r="I4" s="57" t="s">
        <v>245</v>
      </c>
      <c r="J4" s="244" t="s">
        <v>283</v>
      </c>
      <c r="K4" s="244"/>
      <c r="L4" s="244" t="s">
        <v>284</v>
      </c>
      <c r="M4" s="244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7"/>
      <c r="J5" s="59" t="s">
        <v>279</v>
      </c>
      <c r="K5" s="59" t="s">
        <v>280</v>
      </c>
      <c r="L5" s="59" t="s">
        <v>279</v>
      </c>
      <c r="M5" s="59" t="s">
        <v>280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5" ht="12.75">
      <c r="A7" s="199" t="s">
        <v>20</v>
      </c>
      <c r="B7" s="200"/>
      <c r="C7" s="200"/>
      <c r="D7" s="200"/>
      <c r="E7" s="200"/>
      <c r="F7" s="200"/>
      <c r="G7" s="200"/>
      <c r="H7" s="217"/>
      <c r="I7" s="3">
        <v>111</v>
      </c>
      <c r="J7" s="53">
        <f>SUM(J8:J9)</f>
        <v>11789959</v>
      </c>
      <c r="K7" s="53">
        <f>SUM(K8:K9)</f>
        <v>11789959</v>
      </c>
      <c r="L7" s="53">
        <f>SUM(L8:L9)</f>
        <v>13837382</v>
      </c>
      <c r="M7" s="53">
        <f>SUM(M8:M9)</f>
        <v>13837382</v>
      </c>
      <c r="O7" s="122"/>
    </row>
    <row r="8" spans="1:15" ht="12.75">
      <c r="A8" s="206" t="s">
        <v>126</v>
      </c>
      <c r="B8" s="207"/>
      <c r="C8" s="207"/>
      <c r="D8" s="207"/>
      <c r="E8" s="207"/>
      <c r="F8" s="207"/>
      <c r="G8" s="207"/>
      <c r="H8" s="208"/>
      <c r="I8" s="1">
        <v>112</v>
      </c>
      <c r="J8" s="6">
        <v>11712148</v>
      </c>
      <c r="K8" s="6">
        <v>11712148</v>
      </c>
      <c r="L8" s="6">
        <v>13822659</v>
      </c>
      <c r="M8" s="6">
        <v>13822659</v>
      </c>
      <c r="O8" s="122"/>
    </row>
    <row r="9" spans="1:15" ht="12.75">
      <c r="A9" s="206" t="s">
        <v>94</v>
      </c>
      <c r="B9" s="207"/>
      <c r="C9" s="207"/>
      <c r="D9" s="207"/>
      <c r="E9" s="207"/>
      <c r="F9" s="207"/>
      <c r="G9" s="207"/>
      <c r="H9" s="208"/>
      <c r="I9" s="1">
        <v>113</v>
      </c>
      <c r="J9" s="6">
        <v>77811</v>
      </c>
      <c r="K9" s="6">
        <v>77811</v>
      </c>
      <c r="L9" s="6">
        <v>14723</v>
      </c>
      <c r="M9" s="6">
        <v>14723</v>
      </c>
      <c r="O9" s="122"/>
    </row>
    <row r="10" spans="1:15" ht="12.75">
      <c r="A10" s="206" t="s">
        <v>7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2">
        <f>J11+J12+J16+J20+J21+J22+J25+J26</f>
        <v>49526963</v>
      </c>
      <c r="K10" s="52">
        <f>K11+K12+K16+K20+K21+K22+K25+K26</f>
        <v>49526963</v>
      </c>
      <c r="L10" s="52">
        <f>L11+L12+L16+L20+L21+L22+L25+L26</f>
        <v>53919041</v>
      </c>
      <c r="M10" s="52">
        <f>M11+M12+M16+M20+M21+M22+M25+M26</f>
        <v>53919041</v>
      </c>
      <c r="O10" s="122"/>
    </row>
    <row r="11" spans="1:15" ht="12.75">
      <c r="A11" s="206" t="s">
        <v>95</v>
      </c>
      <c r="B11" s="207"/>
      <c r="C11" s="207"/>
      <c r="D11" s="207"/>
      <c r="E11" s="207"/>
      <c r="F11" s="207"/>
      <c r="G11" s="207"/>
      <c r="H11" s="208"/>
      <c r="I11" s="1">
        <v>115</v>
      </c>
      <c r="J11" s="6"/>
      <c r="K11" s="6"/>
      <c r="L11" s="6"/>
      <c r="M11" s="6"/>
      <c r="O11" s="122"/>
    </row>
    <row r="12" spans="1:15" ht="12.75">
      <c r="A12" s="206" t="s">
        <v>16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2">
        <f>SUM(J13:J15)</f>
        <v>15379947</v>
      </c>
      <c r="K12" s="52">
        <f>SUM(K13:K15)</f>
        <v>15379947</v>
      </c>
      <c r="L12" s="52">
        <f>SUM(L13:L15)</f>
        <v>15534918</v>
      </c>
      <c r="M12" s="52">
        <f>SUM(M13:M15)</f>
        <v>15534918</v>
      </c>
      <c r="O12" s="122"/>
    </row>
    <row r="13" spans="1:15" ht="12.75">
      <c r="A13" s="203" t="s">
        <v>122</v>
      </c>
      <c r="B13" s="204"/>
      <c r="C13" s="204"/>
      <c r="D13" s="204"/>
      <c r="E13" s="204"/>
      <c r="F13" s="204"/>
      <c r="G13" s="204"/>
      <c r="H13" s="205"/>
      <c r="I13" s="1">
        <v>117</v>
      </c>
      <c r="J13" s="6">
        <v>4902153</v>
      </c>
      <c r="K13" s="6">
        <v>4902153</v>
      </c>
      <c r="L13" s="6">
        <v>4925067</v>
      </c>
      <c r="M13" s="6">
        <v>4925067</v>
      </c>
      <c r="O13" s="122"/>
    </row>
    <row r="14" spans="1:15" ht="12.75">
      <c r="A14" s="203" t="s">
        <v>123</v>
      </c>
      <c r="B14" s="204"/>
      <c r="C14" s="204"/>
      <c r="D14" s="204"/>
      <c r="E14" s="204"/>
      <c r="F14" s="204"/>
      <c r="G14" s="204"/>
      <c r="H14" s="205"/>
      <c r="I14" s="1">
        <v>118</v>
      </c>
      <c r="J14" s="6"/>
      <c r="K14" s="6"/>
      <c r="L14" s="6"/>
      <c r="M14" s="6"/>
      <c r="O14" s="122"/>
    </row>
    <row r="15" spans="1:15" ht="12.75">
      <c r="A15" s="203" t="s">
        <v>52</v>
      </c>
      <c r="B15" s="204"/>
      <c r="C15" s="204"/>
      <c r="D15" s="204"/>
      <c r="E15" s="204"/>
      <c r="F15" s="204"/>
      <c r="G15" s="204"/>
      <c r="H15" s="205"/>
      <c r="I15" s="1">
        <v>119</v>
      </c>
      <c r="J15" s="6">
        <v>10477794</v>
      </c>
      <c r="K15" s="6">
        <v>10477794</v>
      </c>
      <c r="L15" s="6">
        <v>10609851</v>
      </c>
      <c r="M15" s="6">
        <v>10609851</v>
      </c>
      <c r="O15" s="122"/>
    </row>
    <row r="16" spans="1:15" ht="12.75">
      <c r="A16" s="206" t="s">
        <v>17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2">
        <f>SUM(J17:J19)</f>
        <v>13229172</v>
      </c>
      <c r="K16" s="52">
        <f>SUM(K17:K19)</f>
        <v>13229172</v>
      </c>
      <c r="L16" s="52">
        <f>SUM(L17:L19)</f>
        <v>14108687</v>
      </c>
      <c r="M16" s="52">
        <f>SUM(M17:M19)</f>
        <v>14108687</v>
      </c>
      <c r="O16" s="122"/>
    </row>
    <row r="17" spans="1:15" ht="12.75">
      <c r="A17" s="203" t="s">
        <v>53</v>
      </c>
      <c r="B17" s="204"/>
      <c r="C17" s="204"/>
      <c r="D17" s="204"/>
      <c r="E17" s="204"/>
      <c r="F17" s="204"/>
      <c r="G17" s="204"/>
      <c r="H17" s="205"/>
      <c r="I17" s="1">
        <v>121</v>
      </c>
      <c r="J17" s="6">
        <v>8081761</v>
      </c>
      <c r="K17" s="6">
        <v>8081761</v>
      </c>
      <c r="L17" s="6">
        <f>7736337+754136</f>
        <v>8490473</v>
      </c>
      <c r="M17" s="6">
        <f>7736337+754136</f>
        <v>8490473</v>
      </c>
      <c r="O17" s="122"/>
    </row>
    <row r="18" spans="1:15" ht="12.75">
      <c r="A18" s="203" t="s">
        <v>54</v>
      </c>
      <c r="B18" s="204"/>
      <c r="C18" s="204"/>
      <c r="D18" s="204"/>
      <c r="E18" s="204"/>
      <c r="F18" s="204"/>
      <c r="G18" s="204"/>
      <c r="H18" s="205"/>
      <c r="I18" s="1">
        <v>122</v>
      </c>
      <c r="J18" s="6">
        <v>3354105</v>
      </c>
      <c r="K18" s="6">
        <v>3354105</v>
      </c>
      <c r="L18" s="6">
        <v>3686473</v>
      </c>
      <c r="M18" s="6">
        <v>3686473</v>
      </c>
      <c r="O18" s="122"/>
    </row>
    <row r="19" spans="1:15" ht="12.75">
      <c r="A19" s="203" t="s">
        <v>55</v>
      </c>
      <c r="B19" s="204"/>
      <c r="C19" s="204"/>
      <c r="D19" s="204"/>
      <c r="E19" s="204"/>
      <c r="F19" s="204"/>
      <c r="G19" s="204"/>
      <c r="H19" s="205"/>
      <c r="I19" s="1">
        <v>123</v>
      </c>
      <c r="J19" s="6">
        <v>1793306</v>
      </c>
      <c r="K19" s="6">
        <v>1793306</v>
      </c>
      <c r="L19" s="6">
        <v>1931741</v>
      </c>
      <c r="M19" s="6">
        <v>1931741</v>
      </c>
      <c r="O19" s="122"/>
    </row>
    <row r="20" spans="1:15" ht="12.75">
      <c r="A20" s="206" t="s">
        <v>96</v>
      </c>
      <c r="B20" s="207"/>
      <c r="C20" s="207"/>
      <c r="D20" s="207"/>
      <c r="E20" s="207"/>
      <c r="F20" s="207"/>
      <c r="G20" s="207"/>
      <c r="H20" s="208"/>
      <c r="I20" s="1">
        <v>124</v>
      </c>
      <c r="J20" s="6">
        <v>13182820</v>
      </c>
      <c r="K20" s="6">
        <v>13182820</v>
      </c>
      <c r="L20" s="6">
        <v>14452348</v>
      </c>
      <c r="M20" s="6">
        <v>14452348</v>
      </c>
      <c r="O20" s="122"/>
    </row>
    <row r="21" spans="1:15" ht="12.75">
      <c r="A21" s="206" t="s">
        <v>97</v>
      </c>
      <c r="B21" s="207"/>
      <c r="C21" s="207"/>
      <c r="D21" s="207"/>
      <c r="E21" s="207"/>
      <c r="F21" s="207"/>
      <c r="G21" s="207"/>
      <c r="H21" s="208"/>
      <c r="I21" s="1">
        <v>125</v>
      </c>
      <c r="J21" s="6"/>
      <c r="K21" s="6"/>
      <c r="L21" s="6"/>
      <c r="M21" s="6"/>
      <c r="O21" s="122"/>
    </row>
    <row r="22" spans="1:15" ht="12.75">
      <c r="A22" s="206" t="s">
        <v>18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2">
        <f>SUM(J23:J24)</f>
        <v>0</v>
      </c>
      <c r="K22" s="52">
        <f>SUM(K23:K24)</f>
        <v>0</v>
      </c>
      <c r="L22" s="52">
        <v>0</v>
      </c>
      <c r="M22" s="52">
        <v>0</v>
      </c>
      <c r="O22" s="122"/>
    </row>
    <row r="23" spans="1:15" ht="12.75">
      <c r="A23" s="203" t="s">
        <v>113</v>
      </c>
      <c r="B23" s="204"/>
      <c r="C23" s="204"/>
      <c r="D23" s="204"/>
      <c r="E23" s="204"/>
      <c r="F23" s="204"/>
      <c r="G23" s="204"/>
      <c r="H23" s="205"/>
      <c r="I23" s="1">
        <v>127</v>
      </c>
      <c r="J23" s="6"/>
      <c r="K23" s="6"/>
      <c r="L23" s="6"/>
      <c r="M23" s="6"/>
      <c r="O23" s="122"/>
    </row>
    <row r="24" spans="1:15" ht="12.75">
      <c r="A24" s="203" t="s">
        <v>114</v>
      </c>
      <c r="B24" s="204"/>
      <c r="C24" s="204"/>
      <c r="D24" s="204"/>
      <c r="E24" s="204"/>
      <c r="F24" s="204"/>
      <c r="G24" s="204"/>
      <c r="H24" s="205"/>
      <c r="I24" s="1">
        <v>128</v>
      </c>
      <c r="J24" s="6"/>
      <c r="K24" s="6"/>
      <c r="L24" s="6"/>
      <c r="M24" s="6"/>
      <c r="O24" s="122"/>
    </row>
    <row r="25" spans="1:15" ht="12.75">
      <c r="A25" s="206" t="s">
        <v>98</v>
      </c>
      <c r="B25" s="207"/>
      <c r="C25" s="207"/>
      <c r="D25" s="207"/>
      <c r="E25" s="207"/>
      <c r="F25" s="207"/>
      <c r="G25" s="207"/>
      <c r="H25" s="208"/>
      <c r="I25" s="1">
        <v>129</v>
      </c>
      <c r="J25" s="6"/>
      <c r="K25" s="6"/>
      <c r="L25" s="6"/>
      <c r="M25" s="6"/>
      <c r="O25" s="122"/>
    </row>
    <row r="26" spans="1:15" ht="12.75">
      <c r="A26" s="206" t="s">
        <v>41</v>
      </c>
      <c r="B26" s="207"/>
      <c r="C26" s="207"/>
      <c r="D26" s="207"/>
      <c r="E26" s="207"/>
      <c r="F26" s="207"/>
      <c r="G26" s="207"/>
      <c r="H26" s="208"/>
      <c r="I26" s="1">
        <v>130</v>
      </c>
      <c r="J26" s="6">
        <v>7735024</v>
      </c>
      <c r="K26" s="6">
        <v>7735024</v>
      </c>
      <c r="L26" s="6">
        <v>9823088</v>
      </c>
      <c r="M26" s="6">
        <v>9823088</v>
      </c>
      <c r="O26" s="122"/>
    </row>
    <row r="27" spans="1:15" ht="12.75">
      <c r="A27" s="206" t="s">
        <v>179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2">
        <f>SUM(J28:J32)</f>
        <v>751927</v>
      </c>
      <c r="K27" s="52">
        <f>SUM(K28:K32)</f>
        <v>751927</v>
      </c>
      <c r="L27" s="52">
        <f>SUM(L28:L32)</f>
        <v>5336905</v>
      </c>
      <c r="M27" s="52">
        <f>SUM(M28:M32)</f>
        <v>5336905</v>
      </c>
      <c r="O27" s="122"/>
    </row>
    <row r="28" spans="1:15" ht="12.75">
      <c r="A28" s="206" t="s">
        <v>193</v>
      </c>
      <c r="B28" s="207"/>
      <c r="C28" s="207"/>
      <c r="D28" s="207"/>
      <c r="E28" s="207"/>
      <c r="F28" s="207"/>
      <c r="G28" s="207"/>
      <c r="H28" s="208"/>
      <c r="I28" s="1">
        <v>132</v>
      </c>
      <c r="J28" s="6"/>
      <c r="K28" s="6"/>
      <c r="L28" s="6"/>
      <c r="M28" s="6"/>
      <c r="O28" s="122"/>
    </row>
    <row r="29" spans="1:15" ht="12.75">
      <c r="A29" s="206" t="s">
        <v>129</v>
      </c>
      <c r="B29" s="207"/>
      <c r="C29" s="207"/>
      <c r="D29" s="207"/>
      <c r="E29" s="207"/>
      <c r="F29" s="207"/>
      <c r="G29" s="207"/>
      <c r="H29" s="208"/>
      <c r="I29" s="1">
        <v>133</v>
      </c>
      <c r="J29" s="6">
        <v>751023</v>
      </c>
      <c r="K29" s="6">
        <v>751023</v>
      </c>
      <c r="L29" s="6">
        <v>5336905</v>
      </c>
      <c r="M29" s="6">
        <v>5336905</v>
      </c>
      <c r="O29" s="122"/>
    </row>
    <row r="30" spans="1:15" ht="12.75">
      <c r="A30" s="206" t="s">
        <v>115</v>
      </c>
      <c r="B30" s="207"/>
      <c r="C30" s="207"/>
      <c r="D30" s="207"/>
      <c r="E30" s="207"/>
      <c r="F30" s="207"/>
      <c r="G30" s="207"/>
      <c r="H30" s="208"/>
      <c r="I30" s="1">
        <v>134</v>
      </c>
      <c r="J30" s="6"/>
      <c r="K30" s="6"/>
      <c r="L30" s="6"/>
      <c r="M30" s="6"/>
      <c r="O30" s="122"/>
    </row>
    <row r="31" spans="1:15" ht="12.75">
      <c r="A31" s="206" t="s">
        <v>189</v>
      </c>
      <c r="B31" s="207"/>
      <c r="C31" s="207"/>
      <c r="D31" s="207"/>
      <c r="E31" s="207"/>
      <c r="F31" s="207"/>
      <c r="G31" s="207"/>
      <c r="H31" s="208"/>
      <c r="I31" s="1">
        <v>135</v>
      </c>
      <c r="J31" s="6"/>
      <c r="K31" s="6"/>
      <c r="L31" s="6"/>
      <c r="M31" s="6"/>
      <c r="O31" s="122"/>
    </row>
    <row r="32" spans="1:15" ht="12.75">
      <c r="A32" s="206" t="s">
        <v>116</v>
      </c>
      <c r="B32" s="207"/>
      <c r="C32" s="207"/>
      <c r="D32" s="207"/>
      <c r="E32" s="207"/>
      <c r="F32" s="207"/>
      <c r="G32" s="207"/>
      <c r="H32" s="208"/>
      <c r="I32" s="1">
        <v>136</v>
      </c>
      <c r="J32" s="6">
        <v>904</v>
      </c>
      <c r="K32" s="6">
        <v>904</v>
      </c>
      <c r="L32" s="6">
        <v>0</v>
      </c>
      <c r="M32" s="6">
        <v>0</v>
      </c>
      <c r="O32" s="122"/>
    </row>
    <row r="33" spans="1:16" ht="12.75">
      <c r="A33" s="206" t="s">
        <v>180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2">
        <f>SUM(J34:J37)</f>
        <v>4378355</v>
      </c>
      <c r="K33" s="52">
        <f>SUM(K34:K37)</f>
        <v>4378355</v>
      </c>
      <c r="L33" s="52">
        <f>SUM(L34:L37)</f>
        <v>4450045</v>
      </c>
      <c r="M33" s="52">
        <f>SUM(M34:M37)</f>
        <v>4450045</v>
      </c>
      <c r="O33" s="122"/>
      <c r="P33" s="121"/>
    </row>
    <row r="34" spans="1:15" ht="12.75">
      <c r="A34" s="206" t="s">
        <v>57</v>
      </c>
      <c r="B34" s="207"/>
      <c r="C34" s="207"/>
      <c r="D34" s="207"/>
      <c r="E34" s="207"/>
      <c r="F34" s="207"/>
      <c r="G34" s="207"/>
      <c r="H34" s="208"/>
      <c r="I34" s="1">
        <v>138</v>
      </c>
      <c r="J34" s="6"/>
      <c r="K34" s="6"/>
      <c r="L34" s="6"/>
      <c r="M34" s="6"/>
      <c r="O34" s="122"/>
    </row>
    <row r="35" spans="1:15" ht="12.75">
      <c r="A35" s="206" t="s">
        <v>56</v>
      </c>
      <c r="B35" s="207"/>
      <c r="C35" s="207"/>
      <c r="D35" s="207"/>
      <c r="E35" s="207"/>
      <c r="F35" s="207"/>
      <c r="G35" s="207"/>
      <c r="H35" s="208"/>
      <c r="I35" s="1">
        <v>139</v>
      </c>
      <c r="J35" s="6">
        <v>4295935</v>
      </c>
      <c r="K35" s="6">
        <v>4295935</v>
      </c>
      <c r="L35" s="6">
        <v>4390366</v>
      </c>
      <c r="M35" s="6">
        <v>4390366</v>
      </c>
      <c r="O35" s="122"/>
    </row>
    <row r="36" spans="1:15" ht="12.75">
      <c r="A36" s="206" t="s">
        <v>190</v>
      </c>
      <c r="B36" s="207"/>
      <c r="C36" s="207"/>
      <c r="D36" s="207"/>
      <c r="E36" s="207"/>
      <c r="F36" s="207"/>
      <c r="G36" s="207"/>
      <c r="H36" s="208"/>
      <c r="I36" s="1">
        <v>140</v>
      </c>
      <c r="J36" s="6"/>
      <c r="K36" s="6"/>
      <c r="L36" s="6"/>
      <c r="M36" s="6"/>
      <c r="O36" s="122"/>
    </row>
    <row r="37" spans="1:15" ht="12.75">
      <c r="A37" s="206" t="s">
        <v>58</v>
      </c>
      <c r="B37" s="207"/>
      <c r="C37" s="207"/>
      <c r="D37" s="207"/>
      <c r="E37" s="207"/>
      <c r="F37" s="207"/>
      <c r="G37" s="207"/>
      <c r="H37" s="208"/>
      <c r="I37" s="1">
        <v>141</v>
      </c>
      <c r="J37" s="6">
        <v>82420</v>
      </c>
      <c r="K37" s="6">
        <v>82420</v>
      </c>
      <c r="L37" s="6">
        <v>59679</v>
      </c>
      <c r="M37" s="6">
        <v>59679</v>
      </c>
      <c r="O37" s="122"/>
    </row>
    <row r="38" spans="1:15" ht="12.75">
      <c r="A38" s="206" t="s">
        <v>164</v>
      </c>
      <c r="B38" s="207"/>
      <c r="C38" s="207"/>
      <c r="D38" s="207"/>
      <c r="E38" s="207"/>
      <c r="F38" s="207"/>
      <c r="G38" s="207"/>
      <c r="H38" s="208"/>
      <c r="I38" s="1">
        <v>142</v>
      </c>
      <c r="J38" s="6"/>
      <c r="K38" s="6"/>
      <c r="L38" s="6"/>
      <c r="M38" s="6"/>
      <c r="O38" s="122"/>
    </row>
    <row r="39" spans="1:15" ht="12.75">
      <c r="A39" s="206" t="s">
        <v>165</v>
      </c>
      <c r="B39" s="207"/>
      <c r="C39" s="207"/>
      <c r="D39" s="207"/>
      <c r="E39" s="207"/>
      <c r="F39" s="207"/>
      <c r="G39" s="207"/>
      <c r="H39" s="208"/>
      <c r="I39" s="1">
        <v>143</v>
      </c>
      <c r="J39" s="6"/>
      <c r="K39" s="6"/>
      <c r="L39" s="6"/>
      <c r="M39" s="6"/>
      <c r="O39" s="122"/>
    </row>
    <row r="40" spans="1:15" ht="12.75">
      <c r="A40" s="206" t="s">
        <v>191</v>
      </c>
      <c r="B40" s="207"/>
      <c r="C40" s="207"/>
      <c r="D40" s="207"/>
      <c r="E40" s="207"/>
      <c r="F40" s="207"/>
      <c r="G40" s="207"/>
      <c r="H40" s="208"/>
      <c r="I40" s="1">
        <v>144</v>
      </c>
      <c r="J40" s="6"/>
      <c r="K40" s="6"/>
      <c r="L40" s="6"/>
      <c r="M40" s="6"/>
      <c r="O40" s="122"/>
    </row>
    <row r="41" spans="1:15" ht="12.75">
      <c r="A41" s="206" t="s">
        <v>192</v>
      </c>
      <c r="B41" s="207"/>
      <c r="C41" s="207"/>
      <c r="D41" s="207"/>
      <c r="E41" s="207"/>
      <c r="F41" s="207"/>
      <c r="G41" s="207"/>
      <c r="H41" s="208"/>
      <c r="I41" s="1">
        <v>145</v>
      </c>
      <c r="J41" s="6"/>
      <c r="K41" s="6"/>
      <c r="L41" s="6"/>
      <c r="M41" s="6"/>
      <c r="O41" s="122"/>
    </row>
    <row r="42" spans="1:15" ht="12.75">
      <c r="A42" s="206" t="s">
        <v>181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2">
        <f>J7+J27+J38+J40</f>
        <v>12541886</v>
      </c>
      <c r="K42" s="52">
        <f>K7+K27+K38+K40</f>
        <v>12541886</v>
      </c>
      <c r="L42" s="52">
        <f>L7+L27+L38+L40</f>
        <v>19174287</v>
      </c>
      <c r="M42" s="52">
        <f>M7+M27+M38+M40</f>
        <v>19174287</v>
      </c>
      <c r="O42" s="122"/>
    </row>
    <row r="43" spans="1:15" ht="12.75">
      <c r="A43" s="206" t="s">
        <v>182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2">
        <f>J10+J33+J39+J41</f>
        <v>53905318</v>
      </c>
      <c r="K43" s="52">
        <f>K10+K33+K39+K41</f>
        <v>53905318</v>
      </c>
      <c r="L43" s="52">
        <f>L10+L33+L39+L41</f>
        <v>58369086</v>
      </c>
      <c r="M43" s="52">
        <f>M10+M33+M39+M41</f>
        <v>58369086</v>
      </c>
      <c r="O43" s="122"/>
    </row>
    <row r="44" spans="1:15" ht="12.75">
      <c r="A44" s="206" t="s">
        <v>202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2">
        <f>J42-J43</f>
        <v>-41363432</v>
      </c>
      <c r="K44" s="52">
        <f>K42-K43</f>
        <v>-41363432</v>
      </c>
      <c r="L44" s="52">
        <f>L42-L43</f>
        <v>-39194799</v>
      </c>
      <c r="M44" s="52">
        <f>M42-M43</f>
        <v>-39194799</v>
      </c>
      <c r="O44" s="122"/>
    </row>
    <row r="45" spans="1:15" ht="12.75">
      <c r="A45" s="209" t="s">
        <v>184</v>
      </c>
      <c r="B45" s="210"/>
      <c r="C45" s="210"/>
      <c r="D45" s="210"/>
      <c r="E45" s="210"/>
      <c r="F45" s="210"/>
      <c r="G45" s="210"/>
      <c r="H45" s="211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  <c r="O45" s="122"/>
    </row>
    <row r="46" spans="1:15" ht="12.75">
      <c r="A46" s="209" t="s">
        <v>185</v>
      </c>
      <c r="B46" s="210"/>
      <c r="C46" s="210"/>
      <c r="D46" s="210"/>
      <c r="E46" s="210"/>
      <c r="F46" s="210"/>
      <c r="G46" s="210"/>
      <c r="H46" s="211"/>
      <c r="I46" s="1">
        <v>150</v>
      </c>
      <c r="J46" s="52">
        <f>IF(J43&gt;J42,J43-J42,0)</f>
        <v>41363432</v>
      </c>
      <c r="K46" s="52">
        <f>IF(K43&gt;K42,K43-K42,0)</f>
        <v>41363432</v>
      </c>
      <c r="L46" s="52">
        <f>IF(L43&gt;L42,L43-L42,0)</f>
        <v>39194799</v>
      </c>
      <c r="M46" s="52">
        <f>IF(M43&gt;M42,M43-M42,0)</f>
        <v>39194799</v>
      </c>
      <c r="O46" s="122"/>
    </row>
    <row r="47" spans="1:15" ht="12.75">
      <c r="A47" s="206" t="s">
        <v>183</v>
      </c>
      <c r="B47" s="207"/>
      <c r="C47" s="207"/>
      <c r="D47" s="207"/>
      <c r="E47" s="207"/>
      <c r="F47" s="207"/>
      <c r="G47" s="207"/>
      <c r="H47" s="208"/>
      <c r="I47" s="1">
        <v>151</v>
      </c>
      <c r="J47" s="6"/>
      <c r="K47" s="6"/>
      <c r="L47" s="6"/>
      <c r="M47" s="6"/>
      <c r="O47" s="122"/>
    </row>
    <row r="48" spans="1:22" ht="12.75">
      <c r="A48" s="206" t="s">
        <v>203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2">
        <f>J44-J47</f>
        <v>-41363432</v>
      </c>
      <c r="K48" s="52">
        <f>K44-K47</f>
        <v>-41363432</v>
      </c>
      <c r="L48" s="52">
        <f>L44-L47</f>
        <v>-39194799</v>
      </c>
      <c r="M48" s="52">
        <f>M44-M47</f>
        <v>-39194799</v>
      </c>
      <c r="O48" s="122"/>
      <c r="Q48" s="121"/>
      <c r="S48" s="121"/>
      <c r="T48" s="121"/>
      <c r="U48" s="121"/>
      <c r="V48" s="121"/>
    </row>
    <row r="49" spans="1:15" ht="12.75">
      <c r="A49" s="209" t="s">
        <v>161</v>
      </c>
      <c r="B49" s="210"/>
      <c r="C49" s="210"/>
      <c r="D49" s="210"/>
      <c r="E49" s="210"/>
      <c r="F49" s="210"/>
      <c r="G49" s="210"/>
      <c r="H49" s="211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  <c r="O49" s="122"/>
    </row>
    <row r="50" spans="1:15" ht="12.75">
      <c r="A50" s="241" t="s">
        <v>186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0">
        <f>IF(J48&lt;0,-J48,0)</f>
        <v>41363432</v>
      </c>
      <c r="K50" s="60">
        <f>IF(K48&lt;0,-K48,0)</f>
        <v>41363432</v>
      </c>
      <c r="L50" s="60">
        <f>IF(L48&lt;0,-L48,0)</f>
        <v>39194799</v>
      </c>
      <c r="M50" s="60">
        <f>IF(M48&lt;0,-M48,0)</f>
        <v>39194799</v>
      </c>
      <c r="O50" s="122"/>
    </row>
    <row r="51" spans="1:13" ht="12.75" customHeight="1">
      <c r="A51" s="195" t="s">
        <v>277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156</v>
      </c>
      <c r="B52" s="200"/>
      <c r="C52" s="200"/>
      <c r="D52" s="200"/>
      <c r="E52" s="200"/>
      <c r="F52" s="200"/>
      <c r="G52" s="200"/>
      <c r="H52" s="200"/>
      <c r="I52" s="54"/>
      <c r="J52" s="54"/>
      <c r="K52" s="54"/>
      <c r="L52" s="54"/>
      <c r="M52" s="61"/>
    </row>
    <row r="53" spans="1:13" ht="12.75">
      <c r="A53" s="238" t="s">
        <v>200</v>
      </c>
      <c r="B53" s="239"/>
      <c r="C53" s="239"/>
      <c r="D53" s="239"/>
      <c r="E53" s="239"/>
      <c r="F53" s="239"/>
      <c r="G53" s="239"/>
      <c r="H53" s="240"/>
      <c r="I53" s="1">
        <v>155</v>
      </c>
      <c r="J53" s="6"/>
      <c r="K53" s="6"/>
      <c r="L53" s="6"/>
      <c r="M53" s="6"/>
    </row>
    <row r="54" spans="1:13" ht="12.75">
      <c r="A54" s="238" t="s">
        <v>201</v>
      </c>
      <c r="B54" s="239"/>
      <c r="C54" s="239"/>
      <c r="D54" s="239"/>
      <c r="E54" s="239"/>
      <c r="F54" s="239"/>
      <c r="G54" s="239"/>
      <c r="H54" s="240"/>
      <c r="I54" s="1">
        <v>156</v>
      </c>
      <c r="J54" s="7"/>
      <c r="K54" s="7"/>
      <c r="L54" s="7"/>
      <c r="M54" s="7"/>
    </row>
    <row r="55" spans="1:13" ht="12.75" customHeight="1">
      <c r="A55" s="195" t="s">
        <v>158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170</v>
      </c>
      <c r="B56" s="200"/>
      <c r="C56" s="200"/>
      <c r="D56" s="200"/>
      <c r="E56" s="200"/>
      <c r="F56" s="200"/>
      <c r="G56" s="200"/>
      <c r="H56" s="217"/>
      <c r="I56" s="8">
        <v>157</v>
      </c>
      <c r="J56" s="5"/>
      <c r="K56" s="5"/>
      <c r="L56" s="5"/>
      <c r="M56" s="5"/>
    </row>
    <row r="57" spans="1:13" ht="12.75">
      <c r="A57" s="206" t="s">
        <v>187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6" t="s">
        <v>194</v>
      </c>
      <c r="B58" s="207"/>
      <c r="C58" s="207"/>
      <c r="D58" s="207"/>
      <c r="E58" s="207"/>
      <c r="F58" s="207"/>
      <c r="G58" s="207"/>
      <c r="H58" s="208"/>
      <c r="I58" s="1">
        <v>159</v>
      </c>
      <c r="J58" s="6"/>
      <c r="K58" s="6"/>
      <c r="L58" s="6"/>
      <c r="M58" s="6"/>
    </row>
    <row r="59" spans="1:13" ht="12.75">
      <c r="A59" s="206" t="s">
        <v>195</v>
      </c>
      <c r="B59" s="207"/>
      <c r="C59" s="207"/>
      <c r="D59" s="207"/>
      <c r="E59" s="207"/>
      <c r="F59" s="207"/>
      <c r="G59" s="207"/>
      <c r="H59" s="208"/>
      <c r="I59" s="1">
        <v>160</v>
      </c>
      <c r="J59" s="6"/>
      <c r="K59" s="6"/>
      <c r="L59" s="6"/>
      <c r="M59" s="6"/>
    </row>
    <row r="60" spans="1:13" ht="12.75">
      <c r="A60" s="206" t="s">
        <v>39</v>
      </c>
      <c r="B60" s="207"/>
      <c r="C60" s="207"/>
      <c r="D60" s="207"/>
      <c r="E60" s="207"/>
      <c r="F60" s="207"/>
      <c r="G60" s="207"/>
      <c r="H60" s="208"/>
      <c r="I60" s="1">
        <v>161</v>
      </c>
      <c r="J60" s="6"/>
      <c r="K60" s="6"/>
      <c r="L60" s="6"/>
      <c r="M60" s="6"/>
    </row>
    <row r="61" spans="1:13" ht="12.75">
      <c r="A61" s="206" t="s">
        <v>196</v>
      </c>
      <c r="B61" s="207"/>
      <c r="C61" s="207"/>
      <c r="D61" s="207"/>
      <c r="E61" s="207"/>
      <c r="F61" s="207"/>
      <c r="G61" s="207"/>
      <c r="H61" s="208"/>
      <c r="I61" s="1">
        <v>162</v>
      </c>
      <c r="J61" s="6"/>
      <c r="K61" s="6"/>
      <c r="L61" s="6"/>
      <c r="M61" s="6"/>
    </row>
    <row r="62" spans="1:13" ht="12.75">
      <c r="A62" s="206" t="s">
        <v>197</v>
      </c>
      <c r="B62" s="207"/>
      <c r="C62" s="207"/>
      <c r="D62" s="207"/>
      <c r="E62" s="207"/>
      <c r="F62" s="207"/>
      <c r="G62" s="207"/>
      <c r="H62" s="208"/>
      <c r="I62" s="1">
        <v>163</v>
      </c>
      <c r="J62" s="6"/>
      <c r="K62" s="6"/>
      <c r="L62" s="6"/>
      <c r="M62" s="6"/>
    </row>
    <row r="63" spans="1:13" ht="12.75">
      <c r="A63" s="206" t="s">
        <v>198</v>
      </c>
      <c r="B63" s="207"/>
      <c r="C63" s="207"/>
      <c r="D63" s="207"/>
      <c r="E63" s="207"/>
      <c r="F63" s="207"/>
      <c r="G63" s="207"/>
      <c r="H63" s="208"/>
      <c r="I63" s="1">
        <v>164</v>
      </c>
      <c r="J63" s="6"/>
      <c r="K63" s="6"/>
      <c r="L63" s="6"/>
      <c r="M63" s="6"/>
    </row>
    <row r="64" spans="1:13" ht="12.75">
      <c r="A64" s="206" t="s">
        <v>199</v>
      </c>
      <c r="B64" s="207"/>
      <c r="C64" s="207"/>
      <c r="D64" s="207"/>
      <c r="E64" s="207"/>
      <c r="F64" s="207"/>
      <c r="G64" s="207"/>
      <c r="H64" s="208"/>
      <c r="I64" s="1">
        <v>165</v>
      </c>
      <c r="J64" s="6"/>
      <c r="K64" s="6"/>
      <c r="L64" s="6"/>
      <c r="M64" s="6"/>
    </row>
    <row r="65" spans="1:13" ht="12.75">
      <c r="A65" s="206" t="s">
        <v>188</v>
      </c>
      <c r="B65" s="207"/>
      <c r="C65" s="207"/>
      <c r="D65" s="207"/>
      <c r="E65" s="207"/>
      <c r="F65" s="207"/>
      <c r="G65" s="207"/>
      <c r="H65" s="208"/>
      <c r="I65" s="1">
        <v>166</v>
      </c>
      <c r="J65" s="6"/>
      <c r="K65" s="6"/>
      <c r="L65" s="6"/>
      <c r="M65" s="6"/>
    </row>
    <row r="66" spans="1:13" ht="12.75">
      <c r="A66" s="206" t="s">
        <v>162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6" t="s">
        <v>163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34" t="s">
        <v>278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1:13" ht="12.75" customHeight="1">
      <c r="A69" s="236" t="s">
        <v>157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</row>
    <row r="70" spans="1:13" ht="12.75">
      <c r="A70" s="238" t="s">
        <v>200</v>
      </c>
      <c r="B70" s="239"/>
      <c r="C70" s="239"/>
      <c r="D70" s="239"/>
      <c r="E70" s="239"/>
      <c r="F70" s="239"/>
      <c r="G70" s="239"/>
      <c r="H70" s="240"/>
      <c r="I70" s="1">
        <v>169</v>
      </c>
      <c r="J70" s="6"/>
      <c r="K70" s="6"/>
      <c r="L70" s="6"/>
      <c r="M70" s="6"/>
    </row>
    <row r="71" spans="1:13" ht="12.75">
      <c r="A71" s="231" t="s">
        <v>201</v>
      </c>
      <c r="B71" s="232"/>
      <c r="C71" s="232"/>
      <c r="D71" s="232"/>
      <c r="E71" s="232"/>
      <c r="F71" s="232"/>
      <c r="G71" s="232"/>
      <c r="H71" s="233"/>
      <c r="I71" s="4">
        <v>170</v>
      </c>
      <c r="J71" s="7"/>
      <c r="K71" s="7"/>
      <c r="L71" s="7"/>
      <c r="M71" s="7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10" zoomScalePageLayoutView="0" workbookViewId="0" topLeftCell="A43">
      <selection activeCell="A71" sqref="A71:H71"/>
    </sheetView>
  </sheetViews>
  <sheetFormatPr defaultColWidth="9.140625" defaultRowHeight="12.75"/>
  <cols>
    <col min="1" max="9" width="9.140625" style="51" customWidth="1"/>
    <col min="10" max="11" width="9.421875" style="51" bestFit="1" customWidth="1"/>
    <col min="12" max="16384" width="9.140625" style="51" customWidth="1"/>
  </cols>
  <sheetData>
    <row r="1" spans="1:11" ht="12.75" customHeight="1">
      <c r="A1" s="252" t="s">
        <v>136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306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49" t="s">
        <v>301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3.25">
      <c r="A4" s="254" t="s">
        <v>50</v>
      </c>
      <c r="B4" s="254"/>
      <c r="C4" s="254"/>
      <c r="D4" s="254"/>
      <c r="E4" s="254"/>
      <c r="F4" s="254"/>
      <c r="G4" s="254"/>
      <c r="H4" s="254"/>
      <c r="I4" s="63" t="s">
        <v>245</v>
      </c>
      <c r="J4" s="64" t="s">
        <v>283</v>
      </c>
      <c r="K4" s="64" t="s">
        <v>284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5">
        <v>2</v>
      </c>
      <c r="J5" s="66" t="s">
        <v>249</v>
      </c>
      <c r="K5" s="66" t="s">
        <v>250</v>
      </c>
    </row>
    <row r="6" spans="1:11" ht="12.75">
      <c r="A6" s="195" t="s">
        <v>130</v>
      </c>
      <c r="B6" s="196"/>
      <c r="C6" s="196"/>
      <c r="D6" s="196"/>
      <c r="E6" s="196"/>
      <c r="F6" s="196"/>
      <c r="G6" s="196"/>
      <c r="H6" s="196"/>
      <c r="I6" s="247"/>
      <c r="J6" s="247"/>
      <c r="K6" s="248"/>
    </row>
    <row r="7" spans="1:11" ht="12.75">
      <c r="A7" s="203" t="s">
        <v>34</v>
      </c>
      <c r="B7" s="204"/>
      <c r="C7" s="204"/>
      <c r="D7" s="204"/>
      <c r="E7" s="204"/>
      <c r="F7" s="204"/>
      <c r="G7" s="204"/>
      <c r="H7" s="204"/>
      <c r="I7" s="1">
        <v>1</v>
      </c>
      <c r="J7" s="6">
        <v>-41363432</v>
      </c>
      <c r="K7" s="6">
        <v>-39194799</v>
      </c>
    </row>
    <row r="8" spans="1:11" ht="12.75">
      <c r="A8" s="203" t="s">
        <v>35</v>
      </c>
      <c r="B8" s="204"/>
      <c r="C8" s="204"/>
      <c r="D8" s="204"/>
      <c r="E8" s="204"/>
      <c r="F8" s="204"/>
      <c r="G8" s="204"/>
      <c r="H8" s="204"/>
      <c r="I8" s="1">
        <v>2</v>
      </c>
      <c r="J8" s="6">
        <v>13182820</v>
      </c>
      <c r="K8" s="6">
        <v>14452348</v>
      </c>
    </row>
    <row r="9" spans="1:11" ht="12.75">
      <c r="A9" s="203" t="s">
        <v>36</v>
      </c>
      <c r="B9" s="204"/>
      <c r="C9" s="204"/>
      <c r="D9" s="204"/>
      <c r="E9" s="204"/>
      <c r="F9" s="204"/>
      <c r="G9" s="204"/>
      <c r="H9" s="204"/>
      <c r="I9" s="1">
        <v>3</v>
      </c>
      <c r="J9" s="6">
        <v>28565688</v>
      </c>
      <c r="K9" s="6">
        <v>7930451</v>
      </c>
    </row>
    <row r="10" spans="1:11" ht="12.75">
      <c r="A10" s="203" t="s">
        <v>37</v>
      </c>
      <c r="B10" s="204"/>
      <c r="C10" s="204"/>
      <c r="D10" s="204"/>
      <c r="E10" s="204"/>
      <c r="F10" s="204"/>
      <c r="G10" s="204"/>
      <c r="H10" s="204"/>
      <c r="I10" s="1">
        <v>4</v>
      </c>
      <c r="J10" s="6"/>
      <c r="K10" s="6"/>
    </row>
    <row r="11" spans="1:11" ht="12.75">
      <c r="A11" s="203" t="s">
        <v>38</v>
      </c>
      <c r="B11" s="204"/>
      <c r="C11" s="204"/>
      <c r="D11" s="204"/>
      <c r="E11" s="204"/>
      <c r="F11" s="204"/>
      <c r="G11" s="204"/>
      <c r="H11" s="204"/>
      <c r="I11" s="1">
        <v>5</v>
      </c>
      <c r="J11" s="6"/>
      <c r="K11" s="6"/>
    </row>
    <row r="12" spans="1:11" ht="12.75">
      <c r="A12" s="203" t="s">
        <v>42</v>
      </c>
      <c r="B12" s="204"/>
      <c r="C12" s="204"/>
      <c r="D12" s="204"/>
      <c r="E12" s="204"/>
      <c r="F12" s="204"/>
      <c r="G12" s="204"/>
      <c r="H12" s="204"/>
      <c r="I12" s="1">
        <v>6</v>
      </c>
      <c r="J12" s="6"/>
      <c r="K12" s="6"/>
    </row>
    <row r="13" spans="1:11" ht="12.75">
      <c r="A13" s="206" t="s">
        <v>131</v>
      </c>
      <c r="B13" s="207"/>
      <c r="C13" s="207"/>
      <c r="D13" s="207"/>
      <c r="E13" s="207"/>
      <c r="F13" s="207"/>
      <c r="G13" s="207"/>
      <c r="H13" s="207"/>
      <c r="I13" s="1">
        <v>7</v>
      </c>
      <c r="J13" s="52">
        <f>SUM(J7:J12)</f>
        <v>385076</v>
      </c>
      <c r="K13" s="52">
        <v>-16812000</v>
      </c>
    </row>
    <row r="14" spans="1:11" ht="12.75">
      <c r="A14" s="203" t="s">
        <v>43</v>
      </c>
      <c r="B14" s="204"/>
      <c r="C14" s="204"/>
      <c r="D14" s="204"/>
      <c r="E14" s="204"/>
      <c r="F14" s="204"/>
      <c r="G14" s="204"/>
      <c r="H14" s="204"/>
      <c r="I14" s="1">
        <v>8</v>
      </c>
      <c r="J14" s="6"/>
      <c r="K14" s="6"/>
    </row>
    <row r="15" spans="1:11" ht="12.75">
      <c r="A15" s="203" t="s">
        <v>44</v>
      </c>
      <c r="B15" s="204"/>
      <c r="C15" s="204"/>
      <c r="D15" s="204"/>
      <c r="E15" s="204"/>
      <c r="F15" s="204"/>
      <c r="G15" s="204"/>
      <c r="H15" s="204"/>
      <c r="I15" s="1">
        <v>9</v>
      </c>
      <c r="J15" s="6">
        <v>3845560</v>
      </c>
      <c r="K15" s="6">
        <v>3837312</v>
      </c>
    </row>
    <row r="16" spans="1:11" ht="12.75">
      <c r="A16" s="203" t="s">
        <v>45</v>
      </c>
      <c r="B16" s="204"/>
      <c r="C16" s="204"/>
      <c r="D16" s="204"/>
      <c r="E16" s="204"/>
      <c r="F16" s="204"/>
      <c r="G16" s="204"/>
      <c r="H16" s="204"/>
      <c r="I16" s="1">
        <v>10</v>
      </c>
      <c r="J16" s="6">
        <v>319551</v>
      </c>
      <c r="K16" s="6">
        <v>481250</v>
      </c>
    </row>
    <row r="17" spans="1:11" ht="12.75">
      <c r="A17" s="203" t="s">
        <v>46</v>
      </c>
      <c r="B17" s="204"/>
      <c r="C17" s="204"/>
      <c r="D17" s="204"/>
      <c r="E17" s="204"/>
      <c r="F17" s="204"/>
      <c r="G17" s="204"/>
      <c r="H17" s="204"/>
      <c r="I17" s="1">
        <v>11</v>
      </c>
      <c r="J17" s="6">
        <v>124236</v>
      </c>
      <c r="K17" s="6">
        <v>210821</v>
      </c>
    </row>
    <row r="18" spans="1:11" ht="12.75">
      <c r="A18" s="206" t="s">
        <v>132</v>
      </c>
      <c r="B18" s="207"/>
      <c r="C18" s="207"/>
      <c r="D18" s="207"/>
      <c r="E18" s="207"/>
      <c r="F18" s="207"/>
      <c r="G18" s="207"/>
      <c r="H18" s="207"/>
      <c r="I18" s="1">
        <v>12</v>
      </c>
      <c r="J18" s="52">
        <f>SUM(J14:J17)</f>
        <v>4289347</v>
      </c>
      <c r="K18" s="52">
        <f>SUM(K14:K17)</f>
        <v>4529383</v>
      </c>
    </row>
    <row r="19" spans="1:11" ht="12.75">
      <c r="A19" s="206" t="s">
        <v>30</v>
      </c>
      <c r="B19" s="207"/>
      <c r="C19" s="207"/>
      <c r="D19" s="207"/>
      <c r="E19" s="207"/>
      <c r="F19" s="207"/>
      <c r="G19" s="207"/>
      <c r="H19" s="207"/>
      <c r="I19" s="1">
        <v>13</v>
      </c>
      <c r="J19" s="52">
        <f>IF(J13&gt;J18,J13-J18,0)</f>
        <v>0</v>
      </c>
      <c r="K19" s="52">
        <v>0</v>
      </c>
    </row>
    <row r="20" spans="1:11" ht="12.75">
      <c r="A20" s="206" t="s">
        <v>31</v>
      </c>
      <c r="B20" s="207"/>
      <c r="C20" s="207"/>
      <c r="D20" s="207"/>
      <c r="E20" s="207"/>
      <c r="F20" s="207"/>
      <c r="G20" s="207"/>
      <c r="H20" s="207"/>
      <c r="I20" s="1">
        <v>14</v>
      </c>
      <c r="J20" s="52">
        <f>IF(J18&gt;J13,J18-J13,0)</f>
        <v>3904271</v>
      </c>
      <c r="K20" s="52">
        <f>IF(K18&gt;K13,K18-K13,0)</f>
        <v>21341383</v>
      </c>
    </row>
    <row r="21" spans="1:11" ht="12.75">
      <c r="A21" s="195" t="s">
        <v>133</v>
      </c>
      <c r="B21" s="196"/>
      <c r="C21" s="196"/>
      <c r="D21" s="196"/>
      <c r="E21" s="196"/>
      <c r="F21" s="196"/>
      <c r="G21" s="196"/>
      <c r="H21" s="196"/>
      <c r="I21" s="247"/>
      <c r="J21" s="247"/>
      <c r="K21" s="248"/>
    </row>
    <row r="22" spans="1:11" ht="12.75">
      <c r="A22" s="203" t="s">
        <v>147</v>
      </c>
      <c r="B22" s="204"/>
      <c r="C22" s="204"/>
      <c r="D22" s="204"/>
      <c r="E22" s="204"/>
      <c r="F22" s="204"/>
      <c r="G22" s="204"/>
      <c r="H22" s="204"/>
      <c r="I22" s="1">
        <v>15</v>
      </c>
      <c r="J22" s="6">
        <v>9447</v>
      </c>
      <c r="K22" s="6">
        <v>730</v>
      </c>
    </row>
    <row r="23" spans="1:11" ht="12.75">
      <c r="A23" s="203" t="s">
        <v>148</v>
      </c>
      <c r="B23" s="204"/>
      <c r="C23" s="204"/>
      <c r="D23" s="204"/>
      <c r="E23" s="204"/>
      <c r="F23" s="204"/>
      <c r="G23" s="204"/>
      <c r="H23" s="204"/>
      <c r="I23" s="1">
        <v>16</v>
      </c>
      <c r="J23" s="6"/>
      <c r="K23" s="6"/>
    </row>
    <row r="24" spans="1:11" ht="12.75">
      <c r="A24" s="203" t="s">
        <v>149</v>
      </c>
      <c r="B24" s="204"/>
      <c r="C24" s="204"/>
      <c r="D24" s="204"/>
      <c r="E24" s="204"/>
      <c r="F24" s="204"/>
      <c r="G24" s="204"/>
      <c r="H24" s="204"/>
      <c r="I24" s="1">
        <v>17</v>
      </c>
      <c r="J24" s="6"/>
      <c r="K24" s="6"/>
    </row>
    <row r="25" spans="1:11" ht="12.75">
      <c r="A25" s="203" t="s">
        <v>150</v>
      </c>
      <c r="B25" s="204"/>
      <c r="C25" s="204"/>
      <c r="D25" s="204"/>
      <c r="E25" s="204"/>
      <c r="F25" s="204"/>
      <c r="G25" s="204"/>
      <c r="H25" s="204"/>
      <c r="I25" s="1">
        <v>18</v>
      </c>
      <c r="J25" s="6"/>
      <c r="K25" s="6"/>
    </row>
    <row r="26" spans="1:11" ht="12.75">
      <c r="A26" s="203" t="s">
        <v>151</v>
      </c>
      <c r="B26" s="204"/>
      <c r="C26" s="204"/>
      <c r="D26" s="204"/>
      <c r="E26" s="204"/>
      <c r="F26" s="204"/>
      <c r="G26" s="204"/>
      <c r="H26" s="204"/>
      <c r="I26" s="1">
        <v>19</v>
      </c>
      <c r="J26" s="6">
        <v>84615</v>
      </c>
      <c r="K26" s="6"/>
    </row>
    <row r="27" spans="1:11" ht="12.75">
      <c r="A27" s="206" t="s">
        <v>137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2">
        <f>SUM(J22:J26)</f>
        <v>94062</v>
      </c>
      <c r="K27" s="52">
        <f>SUM(K22:K26)</f>
        <v>730</v>
      </c>
    </row>
    <row r="28" spans="1:11" ht="12.75">
      <c r="A28" s="203" t="s">
        <v>101</v>
      </c>
      <c r="B28" s="204"/>
      <c r="C28" s="204"/>
      <c r="D28" s="204"/>
      <c r="E28" s="204"/>
      <c r="F28" s="204"/>
      <c r="G28" s="204"/>
      <c r="H28" s="204"/>
      <c r="I28" s="1">
        <v>21</v>
      </c>
      <c r="J28" s="6">
        <v>28929593</v>
      </c>
      <c r="K28" s="6">
        <v>9293222</v>
      </c>
    </row>
    <row r="29" spans="1:11" ht="12.75">
      <c r="A29" s="203" t="s">
        <v>102</v>
      </c>
      <c r="B29" s="204"/>
      <c r="C29" s="204"/>
      <c r="D29" s="204"/>
      <c r="E29" s="204"/>
      <c r="F29" s="204"/>
      <c r="G29" s="204"/>
      <c r="H29" s="204"/>
      <c r="I29" s="1">
        <v>22</v>
      </c>
      <c r="J29" s="6"/>
      <c r="K29" s="6"/>
    </row>
    <row r="30" spans="1:11" ht="12.75">
      <c r="A30" s="203" t="s">
        <v>10</v>
      </c>
      <c r="B30" s="204"/>
      <c r="C30" s="204"/>
      <c r="D30" s="204"/>
      <c r="E30" s="204"/>
      <c r="F30" s="204"/>
      <c r="G30" s="204"/>
      <c r="H30" s="204"/>
      <c r="I30" s="1">
        <v>23</v>
      </c>
      <c r="J30" s="6"/>
      <c r="K30" s="6">
        <v>4957</v>
      </c>
    </row>
    <row r="31" spans="1:11" ht="12.75">
      <c r="A31" s="206" t="s">
        <v>2</v>
      </c>
      <c r="B31" s="207"/>
      <c r="C31" s="207"/>
      <c r="D31" s="207"/>
      <c r="E31" s="207"/>
      <c r="F31" s="207"/>
      <c r="G31" s="207"/>
      <c r="H31" s="207"/>
      <c r="I31" s="1">
        <v>24</v>
      </c>
      <c r="J31" s="52">
        <f>SUM(J28:J30)</f>
        <v>28929593</v>
      </c>
      <c r="K31" s="52">
        <f>SUM(K28:K30)</f>
        <v>9298179</v>
      </c>
    </row>
    <row r="32" spans="1:11" ht="12.75">
      <c r="A32" s="206" t="s">
        <v>32</v>
      </c>
      <c r="B32" s="207"/>
      <c r="C32" s="207"/>
      <c r="D32" s="207"/>
      <c r="E32" s="207"/>
      <c r="F32" s="207"/>
      <c r="G32" s="207"/>
      <c r="H32" s="207"/>
      <c r="I32" s="1">
        <v>25</v>
      </c>
      <c r="J32" s="52">
        <f>IF(J27&gt;J31,J27-J31,0)</f>
        <v>0</v>
      </c>
      <c r="K32" s="52">
        <v>0</v>
      </c>
    </row>
    <row r="33" spans="1:11" ht="12.75">
      <c r="A33" s="206" t="s">
        <v>33</v>
      </c>
      <c r="B33" s="207"/>
      <c r="C33" s="207"/>
      <c r="D33" s="207"/>
      <c r="E33" s="207"/>
      <c r="F33" s="207"/>
      <c r="G33" s="207"/>
      <c r="H33" s="207"/>
      <c r="I33" s="1">
        <v>26</v>
      </c>
      <c r="J33" s="52">
        <f>IF(J31&gt;J27,J31-J27,0)</f>
        <v>28835531</v>
      </c>
      <c r="K33" s="52">
        <f>IF(K31&gt;K27,K31-K27,0)</f>
        <v>9297449</v>
      </c>
    </row>
    <row r="34" spans="1:11" ht="12.75">
      <c r="A34" s="195" t="s">
        <v>134</v>
      </c>
      <c r="B34" s="196"/>
      <c r="C34" s="196"/>
      <c r="D34" s="196"/>
      <c r="E34" s="196"/>
      <c r="F34" s="196"/>
      <c r="G34" s="196"/>
      <c r="H34" s="196"/>
      <c r="I34" s="247"/>
      <c r="J34" s="247"/>
      <c r="K34" s="248"/>
    </row>
    <row r="35" spans="1:11" ht="12.75">
      <c r="A35" s="203" t="s">
        <v>143</v>
      </c>
      <c r="B35" s="204"/>
      <c r="C35" s="204"/>
      <c r="D35" s="204"/>
      <c r="E35" s="204"/>
      <c r="F35" s="204"/>
      <c r="G35" s="204"/>
      <c r="H35" s="204"/>
      <c r="I35" s="1">
        <v>27</v>
      </c>
      <c r="J35" s="6"/>
      <c r="K35" s="6"/>
    </row>
    <row r="36" spans="1:11" ht="12.75">
      <c r="A36" s="203" t="s">
        <v>23</v>
      </c>
      <c r="B36" s="204"/>
      <c r="C36" s="204"/>
      <c r="D36" s="204"/>
      <c r="E36" s="204"/>
      <c r="F36" s="204"/>
      <c r="G36" s="204"/>
      <c r="H36" s="204"/>
      <c r="I36" s="1">
        <v>28</v>
      </c>
      <c r="J36" s="6">
        <v>3733676</v>
      </c>
      <c r="K36" s="6">
        <v>5256195</v>
      </c>
    </row>
    <row r="37" spans="1:11" ht="12.75">
      <c r="A37" s="203" t="s">
        <v>24</v>
      </c>
      <c r="B37" s="204"/>
      <c r="C37" s="204"/>
      <c r="D37" s="204"/>
      <c r="E37" s="204"/>
      <c r="F37" s="204"/>
      <c r="G37" s="204"/>
      <c r="H37" s="204"/>
      <c r="I37" s="1">
        <v>29</v>
      </c>
      <c r="J37" s="6"/>
      <c r="K37" s="6"/>
    </row>
    <row r="38" spans="1:11" ht="12.75">
      <c r="A38" s="206" t="s">
        <v>59</v>
      </c>
      <c r="B38" s="207"/>
      <c r="C38" s="207"/>
      <c r="D38" s="207"/>
      <c r="E38" s="207"/>
      <c r="F38" s="207"/>
      <c r="G38" s="207"/>
      <c r="H38" s="207"/>
      <c r="I38" s="1">
        <v>30</v>
      </c>
      <c r="J38" s="52">
        <f>SUM(J35:J37)</f>
        <v>3733676</v>
      </c>
      <c r="K38" s="52">
        <f>SUM(K35:K37)</f>
        <v>5256195</v>
      </c>
    </row>
    <row r="39" spans="1:11" ht="12.75">
      <c r="A39" s="203" t="s">
        <v>25</v>
      </c>
      <c r="B39" s="204"/>
      <c r="C39" s="204"/>
      <c r="D39" s="204"/>
      <c r="E39" s="204"/>
      <c r="F39" s="204"/>
      <c r="G39" s="204"/>
      <c r="H39" s="204"/>
      <c r="I39" s="1">
        <v>31</v>
      </c>
      <c r="J39" s="6">
        <v>6950631</v>
      </c>
      <c r="K39" s="6">
        <v>8692548</v>
      </c>
    </row>
    <row r="40" spans="1:11" ht="12.75">
      <c r="A40" s="203" t="s">
        <v>26</v>
      </c>
      <c r="B40" s="204"/>
      <c r="C40" s="204"/>
      <c r="D40" s="204"/>
      <c r="E40" s="204"/>
      <c r="F40" s="204"/>
      <c r="G40" s="204"/>
      <c r="H40" s="204"/>
      <c r="I40" s="1">
        <v>32</v>
      </c>
      <c r="J40" s="6"/>
      <c r="K40" s="6"/>
    </row>
    <row r="41" spans="1:11" ht="12.75">
      <c r="A41" s="203" t="s">
        <v>27</v>
      </c>
      <c r="B41" s="204"/>
      <c r="C41" s="204"/>
      <c r="D41" s="204"/>
      <c r="E41" s="204"/>
      <c r="F41" s="204"/>
      <c r="G41" s="204"/>
      <c r="H41" s="204"/>
      <c r="I41" s="1">
        <v>33</v>
      </c>
      <c r="J41" s="6"/>
      <c r="K41" s="6"/>
    </row>
    <row r="42" spans="1:11" ht="12.75">
      <c r="A42" s="203" t="s">
        <v>28</v>
      </c>
      <c r="B42" s="204"/>
      <c r="C42" s="204"/>
      <c r="D42" s="204"/>
      <c r="E42" s="204"/>
      <c r="F42" s="204"/>
      <c r="G42" s="204"/>
      <c r="H42" s="204"/>
      <c r="I42" s="1">
        <v>34</v>
      </c>
      <c r="J42" s="6"/>
      <c r="K42" s="6"/>
    </row>
    <row r="43" spans="1:11" ht="12.75">
      <c r="A43" s="203" t="s">
        <v>29</v>
      </c>
      <c r="B43" s="204"/>
      <c r="C43" s="204"/>
      <c r="D43" s="204"/>
      <c r="E43" s="204"/>
      <c r="F43" s="204"/>
      <c r="G43" s="204"/>
      <c r="H43" s="204"/>
      <c r="I43" s="1">
        <v>35</v>
      </c>
      <c r="J43" s="6"/>
      <c r="K43" s="6"/>
    </row>
    <row r="44" spans="1:11" ht="12.75">
      <c r="A44" s="206" t="s">
        <v>60</v>
      </c>
      <c r="B44" s="207"/>
      <c r="C44" s="207"/>
      <c r="D44" s="207"/>
      <c r="E44" s="207"/>
      <c r="F44" s="207"/>
      <c r="G44" s="207"/>
      <c r="H44" s="207"/>
      <c r="I44" s="1">
        <v>36</v>
      </c>
      <c r="J44" s="52">
        <f>SUM(J39:J43)</f>
        <v>6950631</v>
      </c>
      <c r="K44" s="52">
        <f>SUM(K39:K43)</f>
        <v>8692548</v>
      </c>
    </row>
    <row r="45" spans="1:11" ht="12.75">
      <c r="A45" s="206" t="s">
        <v>11</v>
      </c>
      <c r="B45" s="207"/>
      <c r="C45" s="207"/>
      <c r="D45" s="207"/>
      <c r="E45" s="207"/>
      <c r="F45" s="207"/>
      <c r="G45" s="207"/>
      <c r="H45" s="207"/>
      <c r="I45" s="1">
        <v>37</v>
      </c>
      <c r="J45" s="52">
        <f>IF(J38&gt;J44,J38-J44,0)</f>
        <v>0</v>
      </c>
      <c r="K45" s="52">
        <v>0</v>
      </c>
    </row>
    <row r="46" spans="1:11" ht="12.75">
      <c r="A46" s="206" t="s">
        <v>12</v>
      </c>
      <c r="B46" s="207"/>
      <c r="C46" s="207"/>
      <c r="D46" s="207"/>
      <c r="E46" s="207"/>
      <c r="F46" s="207"/>
      <c r="G46" s="207"/>
      <c r="H46" s="207"/>
      <c r="I46" s="1">
        <v>38</v>
      </c>
      <c r="J46" s="52">
        <f>IF(J44&gt;J38,J44-J38,0)</f>
        <v>3216955</v>
      </c>
      <c r="K46" s="52">
        <f>IF(K44&gt;K38,K44-K38,0)</f>
        <v>3436353</v>
      </c>
    </row>
    <row r="47" spans="1:11" ht="12.75">
      <c r="A47" s="203" t="s">
        <v>61</v>
      </c>
      <c r="B47" s="204"/>
      <c r="C47" s="204"/>
      <c r="D47" s="204"/>
      <c r="E47" s="204"/>
      <c r="F47" s="204"/>
      <c r="G47" s="204"/>
      <c r="H47" s="204"/>
      <c r="I47" s="1">
        <v>39</v>
      </c>
      <c r="J47" s="52">
        <f>IF(J19-J20+J32-J33+J45-J46&gt;0,J19-J20+J32-J33+J45-J46,0)</f>
        <v>0</v>
      </c>
      <c r="K47" s="52">
        <v>0</v>
      </c>
    </row>
    <row r="48" spans="1:11" ht="12.75">
      <c r="A48" s="203" t="s">
        <v>62</v>
      </c>
      <c r="B48" s="204"/>
      <c r="C48" s="204"/>
      <c r="D48" s="204"/>
      <c r="E48" s="204"/>
      <c r="F48" s="204"/>
      <c r="G48" s="204"/>
      <c r="H48" s="204"/>
      <c r="I48" s="1">
        <v>40</v>
      </c>
      <c r="J48" s="52">
        <f>IF(J20-J19+J33-J32+J46-J45&gt;0,J20-J19+J33-J32+J46-J45,0)</f>
        <v>35956757</v>
      </c>
      <c r="K48" s="52">
        <f>IF(K20-K19+K33-K32+K46-K45&gt;0,K20-K19+K33-K32+K46-K45,0)</f>
        <v>34075185</v>
      </c>
    </row>
    <row r="49" spans="1:11" ht="12.75">
      <c r="A49" s="203" t="s">
        <v>135</v>
      </c>
      <c r="B49" s="204"/>
      <c r="C49" s="204"/>
      <c r="D49" s="204"/>
      <c r="E49" s="204"/>
      <c r="F49" s="204"/>
      <c r="G49" s="204"/>
      <c r="H49" s="204"/>
      <c r="I49" s="1">
        <v>41</v>
      </c>
      <c r="J49" s="6">
        <v>66722373</v>
      </c>
      <c r="K49" s="6">
        <v>113421141</v>
      </c>
    </row>
    <row r="50" spans="1:11" ht="12.75">
      <c r="A50" s="203" t="s">
        <v>144</v>
      </c>
      <c r="B50" s="204"/>
      <c r="C50" s="204"/>
      <c r="D50" s="204"/>
      <c r="E50" s="204"/>
      <c r="F50" s="204"/>
      <c r="G50" s="204"/>
      <c r="H50" s="204"/>
      <c r="I50" s="1">
        <v>42</v>
      </c>
      <c r="J50" s="6"/>
      <c r="K50" s="6"/>
    </row>
    <row r="51" spans="1:11" ht="12.75">
      <c r="A51" s="203" t="s">
        <v>145</v>
      </c>
      <c r="B51" s="204"/>
      <c r="C51" s="204"/>
      <c r="D51" s="204"/>
      <c r="E51" s="204"/>
      <c r="F51" s="204"/>
      <c r="G51" s="204"/>
      <c r="H51" s="204"/>
      <c r="I51" s="1">
        <v>43</v>
      </c>
      <c r="J51" s="6">
        <v>35956757</v>
      </c>
      <c r="K51" s="6">
        <v>34075185</v>
      </c>
    </row>
    <row r="52" spans="1:11" ht="12.75">
      <c r="A52" s="185" t="s">
        <v>146</v>
      </c>
      <c r="B52" s="186"/>
      <c r="C52" s="186"/>
      <c r="D52" s="186"/>
      <c r="E52" s="186"/>
      <c r="F52" s="186"/>
      <c r="G52" s="186"/>
      <c r="H52" s="186"/>
      <c r="I52" s="4">
        <v>44</v>
      </c>
      <c r="J52" s="60">
        <f>J49+J50-J51</f>
        <v>30765616</v>
      </c>
      <c r="K52" s="60">
        <f>K49+K50-K51</f>
        <v>79345956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28:K30 J14:K17 J35:K37 J22:K26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13:K13 J38:K38 J27:K27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7">
      <selection activeCell="A71" sqref="A71:H71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9.57421875" style="69" bestFit="1" customWidth="1"/>
    <col min="12" max="16384" width="9.140625" style="69" customWidth="1"/>
  </cols>
  <sheetData>
    <row r="1" spans="1:12" ht="12.75">
      <c r="A1" s="271" t="s">
        <v>247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68"/>
    </row>
    <row r="2" spans="1:12" ht="15.75">
      <c r="A2" s="41"/>
      <c r="B2" s="67"/>
      <c r="C2" s="258" t="s">
        <v>248</v>
      </c>
      <c r="D2" s="258"/>
      <c r="E2" s="70">
        <v>42370</v>
      </c>
      <c r="F2" s="42" t="s">
        <v>216</v>
      </c>
      <c r="G2" s="259">
        <v>42460</v>
      </c>
      <c r="H2" s="260"/>
      <c r="I2" s="67"/>
      <c r="J2" s="67"/>
      <c r="K2" s="67"/>
      <c r="L2" s="71"/>
    </row>
    <row r="3" spans="1:11" ht="23.25">
      <c r="A3" s="261" t="s">
        <v>50</v>
      </c>
      <c r="B3" s="261"/>
      <c r="C3" s="261"/>
      <c r="D3" s="261"/>
      <c r="E3" s="261"/>
      <c r="F3" s="261"/>
      <c r="G3" s="261"/>
      <c r="H3" s="261"/>
      <c r="I3" s="74" t="s">
        <v>271</v>
      </c>
      <c r="J3" s="75" t="s">
        <v>124</v>
      </c>
      <c r="K3" s="75" t="s">
        <v>125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77">
        <v>2</v>
      </c>
      <c r="J4" s="76" t="s">
        <v>249</v>
      </c>
      <c r="K4" s="76" t="s">
        <v>250</v>
      </c>
    </row>
    <row r="5" spans="1:11" ht="12.75">
      <c r="A5" s="256" t="s">
        <v>251</v>
      </c>
      <c r="B5" s="257"/>
      <c r="C5" s="257"/>
      <c r="D5" s="257"/>
      <c r="E5" s="257"/>
      <c r="F5" s="257"/>
      <c r="G5" s="257"/>
      <c r="H5" s="257"/>
      <c r="I5" s="43">
        <v>1</v>
      </c>
      <c r="J5" s="44">
        <v>43650000</v>
      </c>
      <c r="K5" s="44">
        <v>43650000</v>
      </c>
    </row>
    <row r="6" spans="1:11" ht="12.75">
      <c r="A6" s="256" t="s">
        <v>252</v>
      </c>
      <c r="B6" s="257"/>
      <c r="C6" s="257"/>
      <c r="D6" s="257"/>
      <c r="E6" s="257"/>
      <c r="F6" s="257"/>
      <c r="G6" s="257"/>
      <c r="H6" s="257"/>
      <c r="I6" s="43">
        <v>2</v>
      </c>
      <c r="J6" s="45"/>
      <c r="K6" s="45"/>
    </row>
    <row r="7" spans="1:11" ht="12.75">
      <c r="A7" s="256" t="s">
        <v>253</v>
      </c>
      <c r="B7" s="257"/>
      <c r="C7" s="257"/>
      <c r="D7" s="257"/>
      <c r="E7" s="257"/>
      <c r="F7" s="257"/>
      <c r="G7" s="257"/>
      <c r="H7" s="257"/>
      <c r="I7" s="43">
        <v>3</v>
      </c>
      <c r="J7" s="45">
        <v>638722887</v>
      </c>
      <c r="K7" s="45">
        <v>638722887</v>
      </c>
    </row>
    <row r="8" spans="1:11" ht="12.75">
      <c r="A8" s="256" t="s">
        <v>254</v>
      </c>
      <c r="B8" s="257"/>
      <c r="C8" s="257"/>
      <c r="D8" s="257"/>
      <c r="E8" s="257"/>
      <c r="F8" s="257"/>
      <c r="G8" s="257"/>
      <c r="H8" s="257"/>
      <c r="I8" s="43">
        <v>4</v>
      </c>
      <c r="J8" s="45">
        <v>2259658</v>
      </c>
      <c r="K8" s="45">
        <v>21029886</v>
      </c>
    </row>
    <row r="9" spans="1:11" ht="12.75">
      <c r="A9" s="256" t="s">
        <v>255</v>
      </c>
      <c r="B9" s="257"/>
      <c r="C9" s="257"/>
      <c r="D9" s="257"/>
      <c r="E9" s="257"/>
      <c r="F9" s="257"/>
      <c r="G9" s="257"/>
      <c r="H9" s="257"/>
      <c r="I9" s="43">
        <v>5</v>
      </c>
      <c r="J9" s="6">
        <v>18724184</v>
      </c>
      <c r="K9" s="6">
        <v>-39194799</v>
      </c>
    </row>
    <row r="10" spans="1:11" ht="12.75">
      <c r="A10" s="256" t="s">
        <v>256</v>
      </c>
      <c r="B10" s="257"/>
      <c r="C10" s="257"/>
      <c r="D10" s="257"/>
      <c r="E10" s="257"/>
      <c r="F10" s="257"/>
      <c r="G10" s="257"/>
      <c r="H10" s="257"/>
      <c r="I10" s="43">
        <v>6</v>
      </c>
      <c r="J10" s="45"/>
      <c r="K10" s="45"/>
    </row>
    <row r="11" spans="1:11" ht="12.75">
      <c r="A11" s="256" t="s">
        <v>257</v>
      </c>
      <c r="B11" s="257"/>
      <c r="C11" s="257"/>
      <c r="D11" s="257"/>
      <c r="E11" s="257"/>
      <c r="F11" s="257"/>
      <c r="G11" s="257"/>
      <c r="H11" s="257"/>
      <c r="I11" s="43">
        <v>7</v>
      </c>
      <c r="J11" s="45"/>
      <c r="K11" s="45"/>
    </row>
    <row r="12" spans="1:11" ht="12.75">
      <c r="A12" s="256" t="s">
        <v>258</v>
      </c>
      <c r="B12" s="257"/>
      <c r="C12" s="257"/>
      <c r="D12" s="257"/>
      <c r="E12" s="257"/>
      <c r="F12" s="257"/>
      <c r="G12" s="257"/>
      <c r="H12" s="257"/>
      <c r="I12" s="43">
        <v>8</v>
      </c>
      <c r="J12" s="45">
        <v>77526</v>
      </c>
      <c r="K12" s="45">
        <v>77526</v>
      </c>
    </row>
    <row r="13" spans="1:11" ht="12.75">
      <c r="A13" s="256" t="s">
        <v>259</v>
      </c>
      <c r="B13" s="257"/>
      <c r="C13" s="257"/>
      <c r="D13" s="257"/>
      <c r="E13" s="257"/>
      <c r="F13" s="257"/>
      <c r="G13" s="257"/>
      <c r="H13" s="257"/>
      <c r="I13" s="43">
        <v>9</v>
      </c>
      <c r="J13" s="45"/>
      <c r="K13" s="45"/>
    </row>
    <row r="14" spans="1:11" ht="12.75">
      <c r="A14" s="263" t="s">
        <v>260</v>
      </c>
      <c r="B14" s="264"/>
      <c r="C14" s="264"/>
      <c r="D14" s="264"/>
      <c r="E14" s="264"/>
      <c r="F14" s="264"/>
      <c r="G14" s="264"/>
      <c r="H14" s="264"/>
      <c r="I14" s="43">
        <v>10</v>
      </c>
      <c r="J14" s="72">
        <f>SUM(J5:J13)</f>
        <v>703434255</v>
      </c>
      <c r="K14" s="72">
        <f>SUM(K5:K13)</f>
        <v>664285500</v>
      </c>
    </row>
    <row r="15" spans="1:11" ht="12.75">
      <c r="A15" s="256" t="s">
        <v>261</v>
      </c>
      <c r="B15" s="257"/>
      <c r="C15" s="257"/>
      <c r="D15" s="257"/>
      <c r="E15" s="257"/>
      <c r="F15" s="257"/>
      <c r="G15" s="257"/>
      <c r="H15" s="257"/>
      <c r="I15" s="43">
        <v>11</v>
      </c>
      <c r="J15" s="45"/>
      <c r="K15" s="45"/>
    </row>
    <row r="16" spans="1:11" ht="12.75">
      <c r="A16" s="256" t="s">
        <v>262</v>
      </c>
      <c r="B16" s="257"/>
      <c r="C16" s="257"/>
      <c r="D16" s="257"/>
      <c r="E16" s="257"/>
      <c r="F16" s="257"/>
      <c r="G16" s="257"/>
      <c r="H16" s="257"/>
      <c r="I16" s="43">
        <v>12</v>
      </c>
      <c r="J16" s="45"/>
      <c r="K16" s="45"/>
    </row>
    <row r="17" spans="1:11" ht="12.75">
      <c r="A17" s="256" t="s">
        <v>263</v>
      </c>
      <c r="B17" s="257"/>
      <c r="C17" s="257"/>
      <c r="D17" s="257"/>
      <c r="E17" s="257"/>
      <c r="F17" s="257"/>
      <c r="G17" s="257"/>
      <c r="H17" s="257"/>
      <c r="I17" s="43">
        <v>13</v>
      </c>
      <c r="J17" s="45"/>
      <c r="K17" s="45"/>
    </row>
    <row r="18" spans="1:11" ht="12.75">
      <c r="A18" s="256" t="s">
        <v>264</v>
      </c>
      <c r="B18" s="257"/>
      <c r="C18" s="257"/>
      <c r="D18" s="257"/>
      <c r="E18" s="257"/>
      <c r="F18" s="257"/>
      <c r="G18" s="257"/>
      <c r="H18" s="257"/>
      <c r="I18" s="43">
        <v>14</v>
      </c>
      <c r="J18" s="45"/>
      <c r="K18" s="45"/>
    </row>
    <row r="19" spans="1:11" ht="12.75">
      <c r="A19" s="256" t="s">
        <v>265</v>
      </c>
      <c r="B19" s="257"/>
      <c r="C19" s="257"/>
      <c r="D19" s="257"/>
      <c r="E19" s="257"/>
      <c r="F19" s="257"/>
      <c r="G19" s="257"/>
      <c r="H19" s="257"/>
      <c r="I19" s="43">
        <v>15</v>
      </c>
      <c r="J19" s="45"/>
      <c r="K19" s="45"/>
    </row>
    <row r="20" spans="1:11" ht="12.75">
      <c r="A20" s="256" t="s">
        <v>266</v>
      </c>
      <c r="B20" s="257"/>
      <c r="C20" s="257"/>
      <c r="D20" s="257"/>
      <c r="E20" s="257"/>
      <c r="F20" s="257"/>
      <c r="G20" s="257"/>
      <c r="H20" s="257"/>
      <c r="I20" s="43">
        <v>16</v>
      </c>
      <c r="J20" s="45"/>
      <c r="K20" s="45"/>
    </row>
    <row r="21" spans="1:11" ht="12.75">
      <c r="A21" s="263" t="s">
        <v>267</v>
      </c>
      <c r="B21" s="264"/>
      <c r="C21" s="264"/>
      <c r="D21" s="264"/>
      <c r="E21" s="264"/>
      <c r="F21" s="264"/>
      <c r="G21" s="264"/>
      <c r="H21" s="264"/>
      <c r="I21" s="43">
        <v>17</v>
      </c>
      <c r="J21" s="73">
        <f>SUM(J15:J20)</f>
        <v>0</v>
      </c>
      <c r="K21" s="73">
        <f>SUM(K15:K20)</f>
        <v>0</v>
      </c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65" t="s">
        <v>268</v>
      </c>
      <c r="B23" s="266"/>
      <c r="C23" s="266"/>
      <c r="D23" s="266"/>
      <c r="E23" s="266"/>
      <c r="F23" s="266"/>
      <c r="G23" s="266"/>
      <c r="H23" s="266"/>
      <c r="I23" s="46">
        <v>18</v>
      </c>
      <c r="J23" s="44"/>
      <c r="K23" s="44"/>
    </row>
    <row r="24" spans="1:11" ht="17.25" customHeight="1">
      <c r="A24" s="267" t="s">
        <v>269</v>
      </c>
      <c r="B24" s="268"/>
      <c r="C24" s="268"/>
      <c r="D24" s="268"/>
      <c r="E24" s="268"/>
      <c r="F24" s="268"/>
      <c r="G24" s="268"/>
      <c r="H24" s="268"/>
      <c r="I24" s="47">
        <v>19</v>
      </c>
      <c r="J24" s="73"/>
      <c r="K24" s="73"/>
    </row>
    <row r="25" spans="1:11" ht="30" customHeight="1">
      <c r="A25" s="269" t="s">
        <v>270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8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9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A71" sqref="A71:H7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77" t="s">
        <v>246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78" t="s">
        <v>302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2.75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2.7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2.75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</row>
    <row r="8" spans="1:10" ht="12.7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0" ht="12.7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</row>
    <row r="10" spans="1:10" ht="12.75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 ht="12.75">
      <c r="A11" s="279"/>
      <c r="B11" s="279"/>
      <c r="C11" s="279"/>
      <c r="D11" s="279"/>
      <c r="E11" s="279"/>
      <c r="F11" s="279"/>
      <c r="G11" s="279"/>
      <c r="H11" s="279"/>
      <c r="I11" s="279"/>
      <c r="J11" s="279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2016-04-27T14:23:50Z</cp:lastPrinted>
  <dcterms:created xsi:type="dcterms:W3CDTF">2008-10-17T11:51:54Z</dcterms:created>
  <dcterms:modified xsi:type="dcterms:W3CDTF">2016-04-27T14:24:51Z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