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090" lockStructure="1"/>
  <bookViews>
    <workbookView xWindow="-15" yWindow="9405" windowWidth="28830" windowHeight="4755"/>
  </bookViews>
  <sheets>
    <sheet name="Kodeks korp. upravljanja" sheetId="1" r:id="rId1"/>
    <sheet name="Uspješnost" sheetId="2" state="hidden" r:id="rId2"/>
  </sheets>
  <definedNames>
    <definedName name="_xlnm.Print_Area" localSheetId="0">'Kodeks korp. upravljanja'!$A$1:$O$101</definedName>
  </definedNames>
  <calcPr calcId="145621"/>
</workbook>
</file>

<file path=xl/calcChain.xml><?xml version="1.0" encoding="utf-8"?>
<calcChain xmlns="http://schemas.openxmlformats.org/spreadsheetml/2006/main">
  <c r="F33" i="1" l="1"/>
  <c r="E102" i="1"/>
  <c r="F71" i="1"/>
  <c r="F70" i="1"/>
  <c r="F69" i="1"/>
  <c r="F68" i="1"/>
  <c r="F67" i="1"/>
  <c r="F66" i="1"/>
  <c r="F65" i="1"/>
  <c r="F64" i="1"/>
  <c r="F63" i="1"/>
  <c r="F62" i="1"/>
  <c r="F99" i="1"/>
  <c r="F86" i="1"/>
  <c r="F85" i="1"/>
  <c r="F24" i="1"/>
  <c r="E19" i="1"/>
  <c r="E38" i="1"/>
  <c r="E79" i="1"/>
  <c r="E90" i="1"/>
  <c r="F101" i="1"/>
  <c r="F100" i="1"/>
  <c r="F98" i="1"/>
  <c r="F97" i="1"/>
  <c r="F96" i="1"/>
  <c r="F95" i="1"/>
  <c r="F89" i="1"/>
  <c r="F87" i="1"/>
  <c r="F84" i="1"/>
  <c r="F78" i="1"/>
  <c r="F77" i="1"/>
  <c r="F76" i="1"/>
  <c r="F75" i="1"/>
  <c r="F74" i="1"/>
  <c r="F73" i="1"/>
  <c r="F72" i="1"/>
  <c r="F61" i="1"/>
  <c r="F60" i="1"/>
  <c r="F59" i="1"/>
  <c r="F58" i="1"/>
  <c r="F57" i="1"/>
  <c r="F56" i="1"/>
  <c r="F55" i="1"/>
  <c r="F54" i="1"/>
  <c r="F53" i="1"/>
  <c r="F52" i="1"/>
  <c r="F51" i="1"/>
  <c r="F50" i="1"/>
  <c r="F49" i="1"/>
  <c r="F48" i="1"/>
  <c r="F47" i="1"/>
  <c r="F37" i="1"/>
  <c r="F36" i="1"/>
  <c r="F35" i="1"/>
  <c r="F34" i="1"/>
  <c r="F32" i="1"/>
  <c r="F31" i="1"/>
  <c r="F30" i="1"/>
  <c r="F29" i="1"/>
  <c r="F28" i="1"/>
  <c r="F27" i="1"/>
  <c r="F26" i="1"/>
  <c r="F25" i="1"/>
  <c r="F16" i="1"/>
  <c r="F17" i="1"/>
  <c r="F18" i="1"/>
  <c r="F15" i="1"/>
  <c r="K47" i="1" l="1"/>
  <c r="B7" i="2" s="1"/>
  <c r="K95" i="1"/>
  <c r="B9" i="2" s="1"/>
  <c r="K84" i="1"/>
  <c r="B8" i="2" s="1"/>
  <c r="K24" i="1"/>
  <c r="B6" i="2" s="1"/>
  <c r="K15" i="1"/>
  <c r="B5" i="2" s="1"/>
  <c r="C5" i="2" l="1"/>
</calcChain>
</file>

<file path=xl/sharedStrings.xml><?xml version="1.0" encoding="utf-8"?>
<sst xmlns="http://schemas.openxmlformats.org/spreadsheetml/2006/main" count="213" uniqueCount="113">
  <si>
    <t>KONTAKT OSOBA I BROJ TELEFONA:</t>
  </si>
  <si>
    <t>DATUM ISPUNJAVANJA UPITNIKA:</t>
  </si>
  <si>
    <t>DIONIČARI I GLAVNA SKUPŠTINA</t>
  </si>
  <si>
    <t>Broj pitanja</t>
  </si>
  <si>
    <t>Pitanje</t>
  </si>
  <si>
    <t>Objašnjenje</t>
  </si>
  <si>
    <t>UPRAVNA I NADZORNA TIJELA</t>
  </si>
  <si>
    <t>Postoje li usvojeni principi kodeksa korporativnog upravljanja unutar internih politika društva?</t>
  </si>
  <si>
    <t>POSVEĆENOST PRINCIPIMA KRPORATIVNOG UPRAVLJANJA I DRUŠTVENA ODGOVORNOST</t>
  </si>
  <si>
    <t>REVIZIJA I MEHANIZMI UNUTARNJE KONTROLE</t>
  </si>
  <si>
    <t>TRANSPARENTNOST I JAVNOST POSLOVANJA</t>
  </si>
  <si>
    <t>Jesu li godišnji, polugodišnji i tromjesečni izvještaji dostupni dioničarima?</t>
  </si>
  <si>
    <t>Je li društvo izradilo kalendar važnih događanja?</t>
  </si>
  <si>
    <t>Je li društvo  uspostavilo mehanizme kojima se osigurava da se osobama koje raspolažu ili dolaze u dodir s povlaštenim informacijama pojasni priroda i značaj tih informacija i ograničenja s tim u vezi?</t>
  </si>
  <si>
    <t>Je li društvo uspostavilo mehanizme kojima se osigurava nadzor nad protekom povlaštenih informacija i njihovom mogućom zlouporabom?</t>
  </si>
  <si>
    <t>Ima li društvo vanjskog revizora?</t>
  </si>
  <si>
    <t xml:space="preserve">NAVEDITE IMENA NADZORNOG ODBORA I NJIHOVE FUNKCIJE: </t>
  </si>
  <si>
    <t>NAVEDITE IMENA UPRAVE I NJIHOVE FUNKCIJE:</t>
  </si>
  <si>
    <t>Je li nadzorni odnosno upravni odbor ustrojio komisiju za nagrađivanje?</t>
  </si>
  <si>
    <t>Je li nadzorni odnosno upravni odbor ustrojio komisiju za imenovanja?</t>
  </si>
  <si>
    <t>Je li dioničarima omogućeno sudjelovanje i glasovanje na glavnoj skupštini društva upotrebom sredstava suvremene komunikacijske tehnologije? (ako ne, objasniti)</t>
  </si>
  <si>
    <t>Je li uprava društva u protekloj godini održala sastanke sa zainteresiranim ulagateljima?</t>
  </si>
  <si>
    <t>Je li nagrada ili naknada koju primaju članovi nadzornog odnosno upravnog odbora u cijelosti ili dijelom određena prema doprinosu uspješnosti društva? (ako ne, objasniti)</t>
  </si>
  <si>
    <t>Je li nadzorni odbor odnosno upravni odbor donio odluku o okvirnom planu svog rada koji uključuje popis redovitih sjednica i podataka koje redovito i pravodobno treba stavljati na raspolaganje članovima nadzornog odbora? (ako ne, objasniti)</t>
  </si>
  <si>
    <t>Sadrži li odluka o isplati dividende ili predujma dividende datum na koji osoba koja je dioničar stječe pravo na isplatu dividende i datum ili razdoblje kada se isplaćuje dividenda? (ako ne, objasniti)</t>
  </si>
  <si>
    <t>Jesu li u zapisnicima sa sjednica nadzornog odbora odnosno upravnog odbora zabilježene sve donesene odluke s rezulatatima glasovanja? (ako ne, objasniti)</t>
  </si>
  <si>
    <t>Je li izdavanje punomoći za glasovanje na glavnoj skupštini krajnje pojednostavljeno i bez strogih formalnih zahtjeva? (ako ne, objasniti)</t>
  </si>
  <si>
    <t>Nalazi li se društvo u odnosu uzajamnog dioničarstva s drugim društvom ili društvima? (ako da, objasniti)</t>
  </si>
  <si>
    <t>Jesu li detaljni podaci o svim primanjima i naknadama koje svaki član uprave ili izvršni direktori primaju od društva javno objavljeni u godišnjem izvješću društva? (ako ne, objasniti)</t>
  </si>
  <si>
    <t>Jesu li svi poslovi u kojima su sudjelovali članovi uprave ili izvršni direktori te s njima povezane osobe i društvo ili s njime povezane osobe jasno navedeni u izvješćima društva? (ako ne, objasniti)</t>
  </si>
  <si>
    <t>Sadrži li izvješće koje nadzorni odbor odnosno upravni odbor podnosi glavnoj skupštini, osim sadržaja izvješća propisanog zakonom, ocjenu ukupne uspješnosti poslovanja društva, rada uprave društva i poseban osvrt na njegovu suradnju s upravom? (ako ne, objasniti)</t>
  </si>
  <si>
    <t>Je li netko trpio negativne posljedice jer je nadležnim tijelima ili organima u društvu ili izvan njega ukazao na nedostatke u primjeni propisa ili etičkih normi unutar društva? (ako da, objasniti)</t>
  </si>
  <si>
    <t>Težinski faktor</t>
  </si>
  <si>
    <t>vrijednost</t>
  </si>
  <si>
    <t>Ukupna vrijednost</t>
  </si>
  <si>
    <t xml:space="preserve">Vrijednost ocjenjivanog područja </t>
  </si>
  <si>
    <t>UKUPNA VRIJEDNOST IZDAVATELJA</t>
  </si>
  <si>
    <t>Odgovor DA/NE</t>
  </si>
  <si>
    <t>OSNOVNI PODACI O DRUŠTVU:</t>
  </si>
  <si>
    <t>Je li naknada članovima nadzornog odnosno upravnog odbora određena odlukom glavne skupštine ili statutom? (ako ne, objasniti)</t>
  </si>
  <si>
    <t>Je li datum isplate dividende ili predujma dividende najviše 30 dana nakon dana donošenja odluke? (ako ne, objasniti)</t>
  </si>
  <si>
    <t xml:space="preserve">Je li uprava društva javno objavila odluke glavne skupštine? </t>
  </si>
  <si>
    <t>KODEKS KORPORATIVNOG UPRAVLJANJA</t>
  </si>
  <si>
    <t>GODIŠNJI UPITNIK</t>
  </si>
  <si>
    <t>Odgovori koji se nalaze u upitniku vrednuju se po određenom postotku, koji je iskazan na početku svakog poglavlja.</t>
  </si>
  <si>
    <t>POSVEĆENOST PRINCIPIMA KORPORATIVNOG UPRAVLJANJA I DRUŠTVENA ODGOVORNOST</t>
  </si>
  <si>
    <t>Je li društvo dioničarima koji iz bilo kojeg razloga nisu u mogućnosti sami glasovati na skupštini, bez posebnih troškova, osiguralo opunomoćenike koji su dužni glasovati sukladno njihovim uputama? (ako ne, objasniti)</t>
  </si>
  <si>
    <t>Odgovori na ovaj set pitanja nose 20 % cjelokupnog pokazatelja u odnosu na usklađenost društva s kodeksom korporativnog upravljanja.</t>
  </si>
  <si>
    <t>Postoji li u društvu dugoročan plan sukcesije? (ako ne, objasniti)</t>
  </si>
  <si>
    <t>Jesu li svi oblici nagrada članova uprave i nadzornog odbora, uključujući opcije i druge pogodnosti uprave, javno objavljeni po detaljnim pojedinim stavkama i osobama u godišnjem izvješću društva? (ako ne, objasniti)</t>
  </si>
  <si>
    <t>Za pitanja koja su sadržana u upitniku potrebno je napisati obrazloženje samo onda ako pitanje to izričito traži.</t>
  </si>
  <si>
    <t>Sva pitanja sadržana u ovom upitniku odnose se na razdoblje od jedne poslovne godine, na koje se odnose i godišnji financijski izvještaji.</t>
  </si>
  <si>
    <t>Odgovori na ovaj set pitanja nose 30 % cjelokupnog pokazatelja u odnosu na usklađenost društva s kodeksom korporativnog upravljanja.</t>
  </si>
  <si>
    <t>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šest dana prije održavanja skupštine? (ako ne, objasniti)</t>
  </si>
  <si>
    <t>Jesu li postavljeni uvjeti za sudjelovanje na glavnoj skupštini i korištenje pravom glasa (bez obzira jesu li dopušteni sukladno zakonu ili statutu), kao npr. prijavljivanje sudjelovanja unaprijed, ovjeravanje punomoći i slično? (ako da, objasniti)</t>
  </si>
  <si>
    <t xml:space="preserve">Jesu li svi poslovi u kojima su sudjelovali članovi nadzornog odnosno upravnog odbora ili s njima povezane osobe i društvo ili s njim povezane osobe jasno navedeni u izvješćima društva? (ako ne, objasniti) </t>
  </si>
  <si>
    <t>Jesu li prethodno odobreni od strane nadzornog odbora, odnosno upravnog odbora? (ako ne, objasniti)</t>
  </si>
  <si>
    <t>Je li dokumentacija relevantna za rad nadzornog odbora, odnosno upravnog odbora, na vrijeme dostavljena svim članovima? (ako ne, objasniti)</t>
  </si>
  <si>
    <t>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</si>
  <si>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Odgovori na ovo područje nose 10 % cjelokupnog pokazatelja u odnosu na usklađenost društva s kodeksom korporativnog upravljanja.</t>
  </si>
  <si>
    <t>Je li društvo javno objavilo iznose naknada plaćenih vanjskim revizorima za obavljenu reviziju i za druge pružene usluge? (ako ne, objasniti)</t>
  </si>
  <si>
    <t>Odgovori na ovo poglavlje nose 20 % cjelokupnog pokazatelja u odnosu na usklađenost društva s kodeksom korporativnog upravljanja.</t>
  </si>
  <si>
    <t>Jesu li dnevni red skupštine, kao i svi relevantni podaci i isprave uz objašnjenja koja se odnose na dnevni red, objavljeni na internetskoj stranici društva i stavljeni na raspolaganje dioničarima u prostorijama društva od dana prve javne objave dnevnog reda? (ako ne, objasniti)</t>
  </si>
  <si>
    <t>Je li uprava društva javno objavila podatke o eventualnim tužbama na pobijanje tih odluka?  (ako ne, objasniti)</t>
  </si>
  <si>
    <r>
      <t>Postoje li ugovori ili sporazumi između</t>
    </r>
    <r>
      <rPr>
        <sz val="10"/>
        <color rgb="FFFF0000"/>
        <rFont val="Calibri"/>
        <family val="2"/>
        <charset val="238"/>
        <scheme val="minor"/>
      </rPr>
      <t xml:space="preserve"> </t>
    </r>
    <r>
      <rPr>
        <sz val="10"/>
        <rFont val="Calibri"/>
        <family val="2"/>
        <charset val="238"/>
        <scheme val="minor"/>
      </rPr>
      <t xml:space="preserve">člana nadzornog odnosno upravnog odbora društva i samog društva? </t>
    </r>
  </si>
  <si>
    <r>
      <t>Pruža li vanjski revizor</t>
    </r>
    <r>
      <rPr>
        <sz val="10"/>
        <color rgb="FFFF0000"/>
        <rFont val="Calibri"/>
        <family val="2"/>
        <charset val="238"/>
        <scheme val="minor"/>
      </rPr>
      <t xml:space="preserve"> </t>
    </r>
    <r>
      <rPr>
        <sz val="10"/>
        <rFont val="Calibri"/>
        <family val="2"/>
        <charset val="238"/>
        <scheme val="minor"/>
      </rPr>
      <t>društva, sam ili putem povezanih osoba, društvu druge usluge?</t>
    </r>
  </si>
  <si>
    <t>Ima li društvo vlastiti kodeks korporativnog upravljanja?</t>
  </si>
  <si>
    <t>Postoje li slučajevi kada je neki od dioničara tretiran drugačije? (ako da, objasniti)</t>
  </si>
  <si>
    <t>Postoje li slučajevi kada su prilikom isplate dividende ili predujma dividende favorizirani pojedini dioničari? (ako da, objasniti)</t>
  </si>
  <si>
    <t>Ima li društvo u nadzornom odboru odnosno upravnom odboru neovisne članove? (ako ne, objasniti)</t>
  </si>
  <si>
    <t>Je li društvo prihvatilo primjenu kodeksa korporativnog upravljanja Zagrebačke burze?</t>
  </si>
  <si>
    <t>Objavljuje li društvo unutar svojih godišnjih financijskih izvještaja usklađenost s principima korporativnog upravljanja?</t>
  </si>
  <si>
    <t xml:space="preserve">Daje li svaka dionica društva pravo na jedan glas? (ako ne, objasniti) </t>
  </si>
  <si>
    <t>Je li nadzorni odbor odnosno upravni odbor donio unutarnja pravila rada?</t>
  </si>
  <si>
    <t>Jesu li detaljni podaci o svim naknadama i drugim primanjima od društva ili s društvom povezanih osoba svakog pojedinog člana uprave odnosno izvršnih direktora, uključujući i strukuru naknade, javno objavljeni (u godišnjem financijskom izvješću)? (ako ne, objasniti)</t>
  </si>
  <si>
    <t xml:space="preserve">Je li komisija za reviziju razmotrila učinkovitost vanjske revizije i postupke višeg rukovodećeg kadra s obzirom na preporuke koje je iznio vanjski revizor? (ako ne, objasniti) </t>
  </si>
  <si>
    <t>Je li komisija za reviziju izradila pravila o tome koje usluge vanjska revizorska kuća i s njome povezane osobe ne smije davati društvu, koje usluge može davati samo uz prethodnu suglasnost komisije, a koje usluge može davati bez prethodne suglasnosti? (ako ne, objasniti)</t>
  </si>
  <si>
    <t>Je li komisija za reviziju pratila prirodu i količinu usluga koje nisu revizija, a društvo ih prima od revizorske kuće ili s njome povezanih osoba? (ako ne, objasniti)</t>
  </si>
  <si>
    <t>Je li komisija za reviziju nadgledala neovisnost i objektivnost vanjskog revizora, osobito glede rotacije ovlaštenih revizora unutar revizorske kuće i naknada koje društvo plaća za usluge vanjske revizije? (ako ne, objasniti)</t>
  </si>
  <si>
    <t>Ako u društvu funkcija unutarnje revizije ne postoji, je li komisija za reviziju izvršila procjenu potrebe za uspostavom takve funkcije? (ako ne, objasniti)</t>
  </si>
  <si>
    <t>Je li komisija za reviziju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objasniti)</t>
  </si>
  <si>
    <t>Je li komisija za reviziju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objasniti)</t>
  </si>
  <si>
    <t>Je li komisija za reviziju pratila integritet financijskih informacija društva, a osobito ispravnost i konzistentnost računovodstvenih metoda koje koristi društvo i grupa kojoj pripada, uključivši i kriterije za konsolidaciju financijskih izvještaja društava koja pripadaju grupi? (ako ne, objasniti)</t>
  </si>
  <si>
    <t>Je li većina članova komisije za reviziju iz redova neovisnih članova nadzornog odbora? (ako ne, objasniti)</t>
  </si>
  <si>
    <t>Jesu li bitni elementi takvih ugovora ili sporazuma sadržani u godišnjem izvješću? (ako ne, objasniti)</t>
  </si>
  <si>
    <t>Jesu li detaljni podaci o svim naknadama i drugim primanjima od društva ili s društvom povezanih osoba svakog pojedinog člana nadzornog odbora odnosno upravnog odbora društva, uključujući i strukuru naknade, javno objavljeni (u godišnjem financijskom izvješću)? (ako ne, objasniti)</t>
  </si>
  <si>
    <t>Ima li društvo ustrojen sustav unutarnje kontrole? (ako ne, objasniti)</t>
  </si>
  <si>
    <t>Ima li društvo unutarnje revizore? (ako ne, objasniti)</t>
  </si>
  <si>
    <t>Slažu li se svi članovi uprave i nadzornog ili upravnog odbora da su navodi izneseni u odgovorima na ovaj upitnik, po njihovom najboljem saznanju, u cijelosti istiniti?</t>
  </si>
  <si>
    <t xml:space="preserve">Je li nadzorni odnosno upravni odbor ustrojio komisiju za reviziju (revizijski odbor)? </t>
  </si>
  <si>
    <t>Je li vanjski revizor društva vlasnički ili interesno povezan sa društvom?</t>
  </si>
  <si>
    <t>Izvješćuje li svaki član nadzornog odnosno upravnog odbora društvo o svim promjenama glede njegova stjecanja, otpuštanja ili mogućnosti ostvarivanja glasačkih prava nad dionicama društva odmah, a najkasnije tri radna dana od dana transakcije? (ako ne, objasniti)</t>
  </si>
  <si>
    <t>Arena Hospitality Group d.d.</t>
  </si>
  <si>
    <t>Damir Veizović, 052/223-811</t>
  </si>
  <si>
    <t>27.02.2018.</t>
  </si>
  <si>
    <t>DA</t>
  </si>
  <si>
    <t>NE</t>
  </si>
  <si>
    <t>Društvo je prihvatilo primjenu kodeksa ZSE.</t>
  </si>
  <si>
    <t xml:space="preserve">Nije bilo takvih inicijativa dioničara. </t>
  </si>
  <si>
    <t>Nije bilo isplate dividende.</t>
  </si>
  <si>
    <t>Nije bilo isplate dividende. Primjenjuje se zakonski rok od 30 dana.</t>
  </si>
  <si>
    <t>Dioničari nisu tražili takav način sudjelovanja i glasovanja na Glavnoj skupštini.</t>
  </si>
  <si>
    <t>Statutom Društva nije predviđeno prijavljivanje  sudjelovanja dioničara unaprijed. Punomoć ne mora biti ovjerena.</t>
  </si>
  <si>
    <t>Reuel Israel Gavriel Slonim, predsjednik Uprave i Milena Perković, član Uprave</t>
  </si>
  <si>
    <t>Na prvoj sjednici Nadzornog odbora usvojen je okvirni plan rada Nadzornog odbora.</t>
  </si>
  <si>
    <t>Dugoročni plan sukcesije kao dokument ne postoji, ali postoji politika intenzivnog zapošljavanja mladih zaposlenika i okvirni plan zamjene kadrova na pozicijama srednjeg managementa iz vlastitih resursa. Kroz programe osposobljavanja koji se provode kontinuirano vrši se prepoznavanje i usmjeravanje zaposlenika viših potencijala i uspješnosti prema određenim segmentima poslovanja.</t>
  </si>
  <si>
    <t>Naknada koju primaju članovi Nadzornog odbora određena je odlukom Glavne skupštine.</t>
  </si>
  <si>
    <t>Članovi uprave dobivaju naknadu i u godišnjem izvještaju objavljuju se na konsolidiranoj osnovi, a ne po pojedinom članu.</t>
  </si>
  <si>
    <t>Članovi nadzornog odbora dobivaju naknadu i u godišnjem izvještaju objavljuju se na konsolidiranoj osnovi, a ne po pojedinom članu.</t>
  </si>
  <si>
    <t>Ne postoje takvi ugovori ili sporazumi.</t>
  </si>
  <si>
    <t>Primanja članova uprave objavljeni su u godišnjem izvješću na konsolidiranoj osnovi.</t>
  </si>
  <si>
    <t>Objavljeni su na konsolidiranoj osnovi, ali podjeljeni na osnovnu plaću i naknade, bonus i doprinos za mirovinsko osiguranje.</t>
  </si>
  <si>
    <t>Boris Ernest Ivesha, predsjednik Nadzornog odbora, Yoav Arie Papouchado, zamjenik predsjednika Nadzornog odbora, Chen Carlos Moravsky, član Nadzornog odbora,  Abraham Thomas, član Nadzornog odbora, Amra Pende, član Nadzornog odbora, Lorena Škuflić, član Nadzornog odbora, Vehbija Mustafić, član Nadzornog odbora-predstavnik radnika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</si>
</sst>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8"/>
      <name val="Arial"/>
      <family val="2"/>
      <charset val="238"/>
    </font>
    <font>
      <b/>
      <sz val="36"/>
      <name val="Aharoni"/>
      <charset val="177"/>
    </font>
    <font>
      <b/>
      <sz val="16"/>
      <color theme="0"/>
      <name val="Palatino Linotype"/>
      <family val="1"/>
      <charset val="238"/>
    </font>
    <font>
      <sz val="10"/>
      <color theme="1" tint="4.9989318521683403E-2"/>
      <name val="Arial"/>
      <family val="2"/>
      <charset val="238"/>
    </font>
    <font>
      <b/>
      <sz val="10"/>
      <color theme="1" tint="4.9989318521683403E-2"/>
      <name val="Calibri"/>
      <family val="2"/>
      <charset val="238"/>
      <scheme val="minor"/>
    </font>
    <font>
      <b/>
      <sz val="10"/>
      <color indexed="20"/>
      <name val="Calibri"/>
      <family val="2"/>
      <charset val="238"/>
      <scheme val="minor"/>
    </font>
    <font>
      <b/>
      <sz val="10"/>
      <name val="Calibri"/>
      <family val="2"/>
      <charset val="238"/>
      <scheme val="minor"/>
    </font>
    <font>
      <sz val="10"/>
      <color theme="1" tint="4.9989318521683403E-2"/>
      <name val="Calibri"/>
      <family val="2"/>
      <charset val="238"/>
      <scheme val="minor"/>
    </font>
    <font>
      <sz val="10"/>
      <name val="Calibri"/>
      <family val="2"/>
      <charset val="238"/>
      <scheme val="minor"/>
    </font>
    <font>
      <sz val="10"/>
      <color rgb="FFFF0000"/>
      <name val="Calibri"/>
      <family val="2"/>
      <charset val="238"/>
      <scheme val="minor"/>
    </font>
    <font>
      <b/>
      <sz val="14"/>
      <color theme="1" tint="4.9989318521683403E-2"/>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right/>
      <top/>
      <bottom style="thin">
        <color indexed="9"/>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2" fillId="0" borderId="0" xfId="0" applyFont="1"/>
    <xf numFmtId="0" fontId="2" fillId="0" borderId="1" xfId="0" applyFont="1" applyBorder="1"/>
    <xf numFmtId="0" fontId="0" fillId="0" borderId="1" xfId="0" applyBorder="1"/>
    <xf numFmtId="0" fontId="2" fillId="0" borderId="0" xfId="0" applyFont="1" applyBorder="1"/>
    <xf numFmtId="0" fontId="0" fillId="0" borderId="0" xfId="0"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9" fontId="5" fillId="0" borderId="0" xfId="0" applyNumberFormat="1" applyFont="1" applyBorder="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center" wrapText="1"/>
    </xf>
    <xf numFmtId="9" fontId="7"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3" xfId="0" applyFont="1" applyBorder="1"/>
    <xf numFmtId="0" fontId="0" fillId="0" borderId="3" xfId="0" applyBorder="1"/>
    <xf numFmtId="0" fontId="0" fillId="0" borderId="0" xfId="0" applyAlignment="1">
      <alignment horizontal="left" vertical="center" wrapText="1"/>
    </xf>
    <xf numFmtId="0" fontId="5" fillId="0" borderId="0" xfId="0" applyFont="1" applyBorder="1" applyAlignment="1">
      <alignment horizontal="center" vertical="center"/>
    </xf>
    <xf numFmtId="0" fontId="2" fillId="0" borderId="0" xfId="0" applyFont="1" applyFill="1" applyAlignment="1">
      <alignment horizontal="center" vertical="center"/>
    </xf>
    <xf numFmtId="0" fontId="0" fillId="0" borderId="0" xfId="0" applyFill="1"/>
    <xf numFmtId="0" fontId="3" fillId="0" borderId="0" xfId="0" applyFont="1" applyFill="1"/>
    <xf numFmtId="0" fontId="4" fillId="0" borderId="0" xfId="0" applyFont="1"/>
    <xf numFmtId="9" fontId="2" fillId="0" borderId="0" xfId="0" applyNumberFormat="1" applyFont="1"/>
    <xf numFmtId="0" fontId="2" fillId="0" borderId="1" xfId="0" applyFont="1" applyFill="1" applyBorder="1"/>
    <xf numFmtId="0" fontId="3" fillId="5" borderId="0" xfId="0" applyFont="1" applyFill="1" applyAlignment="1">
      <alignment vertical="center"/>
    </xf>
    <xf numFmtId="0" fontId="0" fillId="5" borderId="0" xfId="0" applyFill="1" applyAlignment="1">
      <alignment vertical="center"/>
    </xf>
    <xf numFmtId="0" fontId="0" fillId="2" borderId="0" xfId="0" applyFill="1" applyProtection="1"/>
    <xf numFmtId="0" fontId="0" fillId="2" borderId="0" xfId="0" applyFill="1" applyBorder="1" applyAlignment="1" applyProtection="1">
      <alignment wrapText="1"/>
    </xf>
    <xf numFmtId="0" fontId="0" fillId="2" borderId="0" xfId="0" applyFill="1"/>
    <xf numFmtId="0" fontId="4" fillId="2" borderId="0" xfId="0" applyFont="1" applyFill="1" applyBorder="1" applyAlignment="1" applyProtection="1">
      <alignment horizontal="center" vertical="center"/>
    </xf>
    <xf numFmtId="0" fontId="0" fillId="2" borderId="0" xfId="0" applyFill="1" applyBorder="1" applyProtection="1"/>
    <xf numFmtId="0" fontId="8" fillId="2" borderId="0" xfId="0" applyFont="1" applyFill="1" applyBorder="1" applyProtection="1"/>
    <xf numFmtId="0" fontId="8" fillId="2" borderId="0" xfId="0" applyFont="1" applyFill="1" applyBorder="1" applyAlignment="1" applyProtection="1">
      <alignment wrapText="1"/>
    </xf>
    <xf numFmtId="0" fontId="4" fillId="2" borderId="0" xfId="0" applyFont="1" applyFill="1" applyBorder="1" applyAlignment="1" applyProtection="1">
      <alignment horizontal="left" vertical="top"/>
    </xf>
    <xf numFmtId="0" fontId="4" fillId="2" borderId="6" xfId="0" applyFont="1" applyFill="1" applyBorder="1" applyAlignment="1" applyProtection="1">
      <alignment horizontal="center" vertical="center"/>
    </xf>
    <xf numFmtId="0" fontId="9" fillId="2" borderId="0" xfId="0" applyFont="1" applyFill="1" applyBorder="1" applyAlignment="1" applyProtection="1">
      <alignment wrapText="1"/>
    </xf>
    <xf numFmtId="0" fontId="10" fillId="2" borderId="0" xfId="0" applyFont="1" applyFill="1" applyBorder="1" applyAlignment="1">
      <alignment wrapText="1"/>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left" vertical="top"/>
    </xf>
    <xf numFmtId="0" fontId="9" fillId="2" borderId="0" xfId="0" applyFont="1" applyFill="1" applyBorder="1" applyAlignment="1" applyProtection="1"/>
    <xf numFmtId="0" fontId="12" fillId="2" borderId="0" xfId="0" applyFont="1" applyFill="1" applyBorder="1" applyAlignment="1" applyProtection="1">
      <alignment wrapText="1"/>
    </xf>
    <xf numFmtId="0" fontId="13" fillId="2" borderId="0" xfId="0" applyFont="1" applyFill="1" applyBorder="1" applyAlignment="1">
      <alignment wrapText="1"/>
    </xf>
    <xf numFmtId="0" fontId="11" fillId="2" borderId="0"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0" xfId="0" applyFont="1" applyFill="1" applyBorder="1" applyAlignment="1" applyProtection="1">
      <alignment horizontal="left" vertical="top"/>
    </xf>
    <xf numFmtId="0" fontId="13" fillId="2" borderId="0" xfId="0" applyFont="1" applyFill="1" applyBorder="1" applyProtection="1"/>
    <xf numFmtId="0" fontId="10" fillId="2" borderId="0" xfId="0" applyFont="1" applyFill="1" applyBorder="1" applyAlignment="1" applyProtection="1">
      <alignment horizontal="left" wrapText="1"/>
    </xf>
    <xf numFmtId="0" fontId="11" fillId="0" borderId="0" xfId="0" applyFont="1" applyBorder="1"/>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xf numFmtId="0" fontId="13" fillId="0" borderId="0" xfId="0" applyFont="1"/>
    <xf numFmtId="0" fontId="13" fillId="4" borderId="7" xfId="0" applyFont="1" applyFill="1" applyBorder="1" applyAlignment="1" applyProtection="1">
      <alignment horizontal="left" vertical="center" wrapText="1"/>
      <protection locked="0"/>
    </xf>
    <xf numFmtId="14" fontId="13" fillId="4" borderId="8" xfId="0" applyNumberFormat="1" applyFont="1" applyFill="1" applyBorder="1" applyAlignment="1" applyProtection="1">
      <alignment horizontal="left" vertical="center" wrapText="1"/>
      <protection locked="0"/>
    </xf>
    <xf numFmtId="0" fontId="11" fillId="0" borderId="0" xfId="0" applyFont="1"/>
    <xf numFmtId="0" fontId="13" fillId="0" borderId="0" xfId="0" applyFont="1" applyAlignment="1">
      <alignment horizontal="center" vertical="center"/>
    </xf>
    <xf numFmtId="0" fontId="13" fillId="0" borderId="0" xfId="0" applyFont="1" applyAlignment="1">
      <alignment horizontal="left" vertical="center" wrapText="1"/>
    </xf>
    <xf numFmtId="0" fontId="11" fillId="5"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1" xfId="0" applyFont="1" applyBorder="1"/>
    <xf numFmtId="0" fontId="11" fillId="0" borderId="1" xfId="0" applyFont="1" applyBorder="1" applyAlignment="1">
      <alignment horizontal="center" vertical="center"/>
    </xf>
    <xf numFmtId="0" fontId="13" fillId="0" borderId="3" xfId="0" applyFont="1" applyBorder="1" applyAlignment="1">
      <alignment horizontal="left" vertical="center" wrapText="1"/>
    </xf>
    <xf numFmtId="0" fontId="13" fillId="4" borderId="1" xfId="0" applyFont="1" applyFill="1" applyBorder="1" applyAlignment="1" applyProtection="1">
      <alignment horizontal="center" vertical="center"/>
      <protection locked="0"/>
    </xf>
    <xf numFmtId="9" fontId="13" fillId="0" borderId="1" xfId="0" applyNumberFormat="1" applyFont="1" applyBorder="1" applyAlignment="1">
      <alignment horizontal="center" vertical="center"/>
    </xf>
    <xf numFmtId="0" fontId="13" fillId="6" borderId="1" xfId="0" applyFont="1" applyFill="1" applyBorder="1" applyAlignment="1" applyProtection="1">
      <alignment horizontal="left" vertical="top" wrapText="1"/>
      <protection locked="0"/>
    </xf>
    <xf numFmtId="0" fontId="11" fillId="0" borderId="0" xfId="0" applyFont="1" applyBorder="1" applyAlignment="1">
      <alignment horizontal="center" vertical="center"/>
    </xf>
    <xf numFmtId="9" fontId="13" fillId="0" borderId="0" xfId="0" applyNumberFormat="1" applyFont="1" applyBorder="1" applyAlignment="1">
      <alignment horizontal="center" vertical="center"/>
    </xf>
    <xf numFmtId="0" fontId="11" fillId="0" borderId="0" xfId="0" applyFont="1" applyFill="1"/>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13" fillId="0" borderId="0" xfId="0" applyFont="1" applyFill="1"/>
    <xf numFmtId="0" fontId="11" fillId="0" borderId="1" xfId="0" applyFont="1" applyFill="1" applyBorder="1" applyAlignment="1">
      <alignment horizont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9" fontId="13" fillId="0" borderId="1" xfId="0" applyNumberFormat="1" applyFont="1" applyFill="1" applyBorder="1" applyAlignment="1">
      <alignment horizontal="center" vertical="center"/>
    </xf>
    <xf numFmtId="10" fontId="13" fillId="0" borderId="1" xfId="0" applyNumberFormat="1" applyFont="1" applyFill="1" applyBorder="1" applyAlignment="1">
      <alignment horizontal="center" vertical="center"/>
    </xf>
    <xf numFmtId="0" fontId="11" fillId="0" borderId="2" xfId="0" applyFont="1" applyBorder="1" applyAlignment="1">
      <alignment horizontal="center"/>
    </xf>
    <xf numFmtId="0" fontId="11" fillId="0" borderId="2" xfId="0" applyFont="1" applyBorder="1" applyAlignment="1">
      <alignment horizontal="center" vertical="center"/>
    </xf>
    <xf numFmtId="0" fontId="13" fillId="0" borderId="2" xfId="0" applyFont="1" applyBorder="1" applyAlignment="1">
      <alignment horizontal="left" vertical="center" wrapText="1"/>
    </xf>
    <xf numFmtId="10" fontId="13" fillId="0" borderId="1" xfId="0" applyNumberFormat="1" applyFont="1" applyBorder="1" applyAlignment="1">
      <alignment horizontal="center" vertical="center"/>
    </xf>
    <xf numFmtId="0" fontId="13" fillId="0" borderId="4" xfId="0" applyFont="1" applyBorder="1" applyAlignment="1">
      <alignment horizontal="left" vertical="center" wrapText="1"/>
    </xf>
    <xf numFmtId="0" fontId="11" fillId="0" borderId="1" xfId="0" applyFont="1" applyBorder="1" applyAlignment="1">
      <alignment horizontal="center"/>
    </xf>
    <xf numFmtId="0" fontId="13" fillId="0" borderId="1" xfId="0" applyFont="1" applyBorder="1" applyAlignment="1">
      <alignment horizontal="left" vertical="center" wrapText="1"/>
    </xf>
    <xf numFmtId="0" fontId="11" fillId="0" borderId="0" xfId="0" applyFont="1" applyBorder="1" applyAlignment="1">
      <alignment horizontal="center"/>
    </xf>
    <xf numFmtId="10" fontId="13" fillId="0" borderId="0" xfId="0" applyNumberFormat="1" applyFont="1" applyBorder="1" applyAlignment="1">
      <alignment horizontal="center" vertical="center"/>
    </xf>
    <xf numFmtId="0" fontId="13" fillId="5" borderId="0" xfId="0" applyFont="1" applyFill="1" applyAlignment="1">
      <alignment vertical="center"/>
    </xf>
    <xf numFmtId="0" fontId="11" fillId="0" borderId="0" xfId="0" applyFont="1" applyAlignment="1">
      <alignment horizontal="left"/>
    </xf>
    <xf numFmtId="0" fontId="13" fillId="4" borderId="8" xfId="0" applyFont="1" applyFill="1" applyBorder="1" applyAlignment="1" applyProtection="1">
      <alignment horizontal="left" vertical="center" wrapText="1"/>
      <protection locked="0"/>
    </xf>
    <xf numFmtId="0" fontId="11" fillId="0" borderId="1" xfId="0" applyFont="1" applyBorder="1"/>
    <xf numFmtId="9" fontId="13" fillId="0" borderId="0" xfId="0" applyNumberFormat="1" applyFont="1" applyBorder="1"/>
    <xf numFmtId="0" fontId="13" fillId="0" borderId="1" xfId="0" applyFont="1" applyFill="1" applyBorder="1" applyAlignment="1">
      <alignment wrapText="1"/>
    </xf>
    <xf numFmtId="0" fontId="11" fillId="0" borderId="1"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1" xfId="0" applyFont="1" applyFill="1" applyBorder="1"/>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5" fillId="2" borderId="0" xfId="0" applyFont="1" applyFill="1" applyBorder="1" applyAlignment="1" applyProtection="1">
      <alignment horizontal="left" indent="1"/>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6" fillId="7" borderId="1" xfId="0" applyNumberFormat="1" applyFont="1" applyFill="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64321</xdr:rowOff>
    </xdr:from>
    <xdr:to>
      <xdr:col>2</xdr:col>
      <xdr:colOff>1658937</xdr:colOff>
      <xdr:row>0</xdr:row>
      <xdr:rowOff>859907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4321"/>
          <a:ext cx="2651125" cy="795586"/>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2"/>
  <sheetViews>
    <sheetView tabSelected="1" zoomScaleNormal="100" workbookViewId="0">
      <selection activeCell="G5" sqref="G5"/>
    </sheetView>
  </sheetViews>
  <sheetFormatPr defaultRowHeight="12.75" x14ac:dyDescent="0.2"/>
  <cols>
    <col min="1" max="1" width="7.5703125" customWidth="1"/>
    <col min="2" max="2" width="8.7109375" style="11" customWidth="1"/>
    <col min="3" max="3" width="75.28515625" style="20" customWidth="1"/>
    <col min="4" max="4" width="10.28515625" customWidth="1"/>
    <col min="5" max="5" width="9.140625" hidden="1" customWidth="1"/>
    <col min="6" max="6" width="11" hidden="1" customWidth="1"/>
    <col min="7" max="7" width="31.5703125" customWidth="1"/>
    <col min="8" max="8" width="12.7109375" hidden="1" customWidth="1"/>
    <col min="9" max="10" width="9.140625" hidden="1" customWidth="1"/>
    <col min="11" max="11" width="11.7109375" hidden="1" customWidth="1"/>
  </cols>
  <sheetData>
    <row r="1" spans="1:11" s="30" customFormat="1" ht="70.5" customHeight="1" x14ac:dyDescent="0.2">
      <c r="A1" s="34"/>
      <c r="B1" s="35"/>
      <c r="C1" s="36"/>
      <c r="D1" s="31"/>
      <c r="E1" s="33"/>
      <c r="F1" s="38"/>
      <c r="G1" s="37"/>
    </row>
    <row r="2" spans="1:11" s="32" customFormat="1" ht="18" customHeight="1" x14ac:dyDescent="0.3">
      <c r="A2" s="104" t="s">
        <v>42</v>
      </c>
      <c r="B2" s="39"/>
      <c r="C2" s="39"/>
      <c r="D2" s="40"/>
      <c r="E2" s="41"/>
      <c r="F2" s="42"/>
      <c r="G2" s="43"/>
    </row>
    <row r="3" spans="1:11" s="32" customFormat="1" ht="16.5" customHeight="1" x14ac:dyDescent="0.3">
      <c r="A3" s="104" t="s">
        <v>43</v>
      </c>
      <c r="B3" s="44"/>
      <c r="C3" s="45"/>
      <c r="D3" s="46"/>
      <c r="E3" s="47"/>
      <c r="F3" s="48"/>
      <c r="G3" s="49"/>
    </row>
    <row r="4" spans="1:11" s="32" customFormat="1" ht="27.75" customHeight="1" thickBot="1" x14ac:dyDescent="0.25">
      <c r="A4" s="50"/>
      <c r="B4" s="51"/>
      <c r="C4" s="51"/>
      <c r="D4" s="40"/>
      <c r="E4" s="47"/>
      <c r="F4" s="47"/>
      <c r="G4" s="49"/>
    </row>
    <row r="5" spans="1:11" ht="13.5" thickBot="1" x14ac:dyDescent="0.25">
      <c r="A5" s="52" t="s">
        <v>38</v>
      </c>
      <c r="B5" s="53"/>
      <c r="C5" s="54"/>
      <c r="D5" s="55"/>
      <c r="E5" s="56"/>
      <c r="F5" s="56"/>
      <c r="G5" s="57" t="s">
        <v>92</v>
      </c>
    </row>
    <row r="6" spans="1:11" ht="13.5" thickBot="1" x14ac:dyDescent="0.25">
      <c r="A6" s="52" t="s">
        <v>0</v>
      </c>
      <c r="B6" s="53"/>
      <c r="C6" s="54"/>
      <c r="D6" s="55"/>
      <c r="E6" s="56"/>
      <c r="F6" s="56"/>
      <c r="G6" s="57" t="s">
        <v>93</v>
      </c>
    </row>
    <row r="7" spans="1:11" ht="13.5" thickBot="1" x14ac:dyDescent="0.25">
      <c r="A7" s="52" t="s">
        <v>1</v>
      </c>
      <c r="B7" s="53"/>
      <c r="C7" s="54"/>
      <c r="D7" s="55"/>
      <c r="E7" s="56"/>
      <c r="F7" s="56"/>
      <c r="G7" s="58" t="s">
        <v>94</v>
      </c>
    </row>
    <row r="8" spans="1:11" x14ac:dyDescent="0.2">
      <c r="A8" s="59" t="s">
        <v>51</v>
      </c>
      <c r="B8" s="60"/>
      <c r="C8" s="61"/>
      <c r="D8" s="56"/>
      <c r="E8" s="56"/>
      <c r="F8" s="56"/>
      <c r="G8" s="55"/>
    </row>
    <row r="9" spans="1:11" x14ac:dyDescent="0.2">
      <c r="A9" s="59" t="s">
        <v>50</v>
      </c>
      <c r="B9" s="60"/>
      <c r="C9" s="61"/>
      <c r="D9" s="56"/>
      <c r="E9" s="56"/>
      <c r="F9" s="56"/>
      <c r="G9" s="55"/>
    </row>
    <row r="10" spans="1:11" x14ac:dyDescent="0.2">
      <c r="A10" s="59" t="s">
        <v>44</v>
      </c>
      <c r="B10" s="60"/>
      <c r="C10" s="61"/>
      <c r="D10" s="56"/>
      <c r="E10" s="56"/>
      <c r="F10" s="56"/>
      <c r="G10" s="55"/>
    </row>
    <row r="11" spans="1:11" x14ac:dyDescent="0.2">
      <c r="A11" s="59"/>
      <c r="B11" s="60"/>
      <c r="C11" s="61"/>
      <c r="D11" s="56"/>
      <c r="E11" s="56"/>
      <c r="F11" s="56"/>
      <c r="G11" s="56"/>
    </row>
    <row r="12" spans="1:11" ht="15" x14ac:dyDescent="0.2">
      <c r="A12" s="62" t="s">
        <v>45</v>
      </c>
      <c r="B12" s="62"/>
      <c r="C12" s="62"/>
      <c r="D12" s="62"/>
      <c r="E12" s="62"/>
      <c r="F12" s="62"/>
      <c r="G12" s="62"/>
      <c r="H12" s="28"/>
      <c r="I12" s="28"/>
      <c r="J12" s="28"/>
      <c r="K12" s="28"/>
    </row>
    <row r="13" spans="1:11" ht="15" x14ac:dyDescent="0.3">
      <c r="A13" s="59" t="s">
        <v>47</v>
      </c>
      <c r="B13" s="63"/>
      <c r="C13" s="64"/>
      <c r="D13" s="59"/>
      <c r="E13" s="59"/>
      <c r="F13" s="56"/>
      <c r="G13" s="56"/>
      <c r="H13" s="1"/>
      <c r="I13" s="1"/>
      <c r="J13" s="1"/>
    </row>
    <row r="14" spans="1:11" s="9" customFormat="1" ht="30" x14ac:dyDescent="0.2">
      <c r="A14" s="65"/>
      <c r="B14" s="65" t="s">
        <v>3</v>
      </c>
      <c r="C14" s="66" t="s">
        <v>4</v>
      </c>
      <c r="D14" s="65" t="s">
        <v>37</v>
      </c>
      <c r="E14" s="65" t="s">
        <v>32</v>
      </c>
      <c r="F14" s="65" t="s">
        <v>33</v>
      </c>
      <c r="G14" s="65" t="s">
        <v>5</v>
      </c>
      <c r="H14" s="8"/>
      <c r="I14" s="8"/>
      <c r="J14" s="8"/>
      <c r="K14" s="7" t="s">
        <v>34</v>
      </c>
    </row>
    <row r="15" spans="1:11" ht="15" x14ac:dyDescent="0.2">
      <c r="A15" s="67"/>
      <c r="B15" s="68">
        <v>1</v>
      </c>
      <c r="C15" s="69" t="s">
        <v>70</v>
      </c>
      <c r="D15" s="70" t="s">
        <v>95</v>
      </c>
      <c r="E15" s="71">
        <v>0.25</v>
      </c>
      <c r="F15" s="71">
        <f>IF(D15="DA",E15,0)</f>
        <v>0.25</v>
      </c>
      <c r="G15" s="72"/>
      <c r="H15" s="10"/>
      <c r="I15" s="10"/>
      <c r="J15" s="10"/>
      <c r="K15" s="105">
        <f>SUM(F15:F18)*0.2</f>
        <v>0.15000000000000002</v>
      </c>
    </row>
    <row r="16" spans="1:11" ht="25.5" x14ac:dyDescent="0.2">
      <c r="A16" s="67"/>
      <c r="B16" s="68">
        <v>2</v>
      </c>
      <c r="C16" s="69" t="s">
        <v>66</v>
      </c>
      <c r="D16" s="70" t="s">
        <v>96</v>
      </c>
      <c r="E16" s="71">
        <v>0.25</v>
      </c>
      <c r="F16" s="71">
        <f>IF(D16="DA",E16,0)</f>
        <v>0</v>
      </c>
      <c r="G16" s="72" t="s">
        <v>97</v>
      </c>
      <c r="H16" s="10"/>
      <c r="I16" s="10"/>
      <c r="J16" s="10"/>
      <c r="K16" s="106"/>
    </row>
    <row r="17" spans="1:11" ht="25.5" x14ac:dyDescent="0.2">
      <c r="A17" s="67"/>
      <c r="B17" s="68">
        <v>3</v>
      </c>
      <c r="C17" s="69" t="s">
        <v>7</v>
      </c>
      <c r="D17" s="70" t="s">
        <v>95</v>
      </c>
      <c r="E17" s="71">
        <v>0.25</v>
      </c>
      <c r="F17" s="71">
        <f>IF(D17="DA",E17,0)</f>
        <v>0.25</v>
      </c>
      <c r="G17" s="72"/>
      <c r="H17" s="10"/>
      <c r="I17" s="10"/>
      <c r="J17" s="10"/>
      <c r="K17" s="106"/>
    </row>
    <row r="18" spans="1:11" ht="25.5" x14ac:dyDescent="0.2">
      <c r="A18" s="67"/>
      <c r="B18" s="68">
        <v>4</v>
      </c>
      <c r="C18" s="69" t="s">
        <v>71</v>
      </c>
      <c r="D18" s="70" t="s">
        <v>95</v>
      </c>
      <c r="E18" s="71">
        <v>0.25</v>
      </c>
      <c r="F18" s="71">
        <f>IF(D18="DA",E18,0)</f>
        <v>0.25</v>
      </c>
      <c r="G18" s="72"/>
      <c r="H18" s="11"/>
      <c r="I18" s="11"/>
      <c r="J18" s="11"/>
      <c r="K18" s="106"/>
    </row>
    <row r="19" spans="1:11" ht="23.25" x14ac:dyDescent="0.2">
      <c r="A19" s="55"/>
      <c r="B19" s="73"/>
      <c r="C19" s="54"/>
      <c r="D19" s="53"/>
      <c r="E19" s="74">
        <f>SUM(E15:E18)</f>
        <v>1</v>
      </c>
      <c r="F19" s="74"/>
      <c r="G19" s="53"/>
      <c r="H19" s="11"/>
      <c r="I19" s="11"/>
      <c r="J19" s="11"/>
      <c r="K19" s="21"/>
    </row>
    <row r="20" spans="1:11" x14ac:dyDescent="0.2">
      <c r="A20" s="56"/>
      <c r="B20" s="63"/>
      <c r="C20" s="61"/>
      <c r="D20" s="56"/>
      <c r="E20" s="56"/>
      <c r="F20" s="56"/>
      <c r="G20" s="56"/>
    </row>
    <row r="21" spans="1:11" ht="15" x14ac:dyDescent="0.2">
      <c r="A21" s="62" t="s">
        <v>2</v>
      </c>
      <c r="B21" s="62"/>
      <c r="C21" s="62"/>
      <c r="D21" s="62"/>
      <c r="E21" s="62"/>
      <c r="F21" s="62"/>
      <c r="G21" s="62"/>
      <c r="H21" s="28"/>
      <c r="I21" s="28"/>
      <c r="J21" s="28"/>
      <c r="K21" s="28"/>
    </row>
    <row r="22" spans="1:11" s="23" customFormat="1" x14ac:dyDescent="0.2">
      <c r="A22" s="75" t="s">
        <v>52</v>
      </c>
      <c r="B22" s="76"/>
      <c r="C22" s="77"/>
      <c r="D22" s="78"/>
      <c r="E22" s="78"/>
      <c r="F22" s="78"/>
      <c r="G22" s="78"/>
    </row>
    <row r="23" spans="1:11" s="11" customFormat="1" ht="30" x14ac:dyDescent="0.2">
      <c r="A23" s="68"/>
      <c r="B23" s="65" t="s">
        <v>3</v>
      </c>
      <c r="C23" s="65" t="s">
        <v>4</v>
      </c>
      <c r="D23" s="65" t="s">
        <v>37</v>
      </c>
      <c r="E23" s="65" t="s">
        <v>32</v>
      </c>
      <c r="F23" s="65" t="s">
        <v>33</v>
      </c>
      <c r="G23" s="68" t="s">
        <v>5</v>
      </c>
      <c r="H23" s="6" t="s">
        <v>5</v>
      </c>
      <c r="I23" s="6" t="s">
        <v>5</v>
      </c>
      <c r="J23" s="6" t="s">
        <v>5</v>
      </c>
      <c r="K23" s="7" t="s">
        <v>34</v>
      </c>
    </row>
    <row r="24" spans="1:11" s="23" customFormat="1" ht="25.5" x14ac:dyDescent="0.3">
      <c r="A24" s="79"/>
      <c r="B24" s="80">
        <v>5</v>
      </c>
      <c r="C24" s="81" t="s">
        <v>27</v>
      </c>
      <c r="D24" s="70" t="s">
        <v>96</v>
      </c>
      <c r="E24" s="82">
        <v>0.05</v>
      </c>
      <c r="F24" s="83">
        <f>IF(D24="NE",E24,0)</f>
        <v>0.05</v>
      </c>
      <c r="G24" s="72"/>
      <c r="H24" s="27"/>
      <c r="I24" s="27"/>
      <c r="J24" s="27"/>
      <c r="K24" s="105">
        <f>SUM(F24:F37)*0.3</f>
        <v>0.20100000000000001</v>
      </c>
    </row>
    <row r="25" spans="1:11" ht="15" x14ac:dyDescent="0.3">
      <c r="A25" s="84"/>
      <c r="B25" s="85">
        <v>6</v>
      </c>
      <c r="C25" s="86" t="s">
        <v>72</v>
      </c>
      <c r="D25" s="70" t="s">
        <v>95</v>
      </c>
      <c r="E25" s="71">
        <v>0.1</v>
      </c>
      <c r="F25" s="87">
        <f t="shared" ref="F25:F37" si="0">IF(D25="DA",E25,0)</f>
        <v>0.1</v>
      </c>
      <c r="G25" s="72"/>
      <c r="H25" s="2"/>
      <c r="I25" s="2"/>
      <c r="J25" s="2"/>
      <c r="K25" s="105"/>
    </row>
    <row r="26" spans="1:11" ht="15" x14ac:dyDescent="0.3">
      <c r="A26" s="84"/>
      <c r="B26" s="85">
        <v>7</v>
      </c>
      <c r="C26" s="88" t="s">
        <v>67</v>
      </c>
      <c r="D26" s="70" t="s">
        <v>96</v>
      </c>
      <c r="E26" s="71">
        <v>7.0000000000000007E-2</v>
      </c>
      <c r="F26" s="87">
        <f t="shared" si="0"/>
        <v>0</v>
      </c>
      <c r="G26" s="72"/>
      <c r="H26" s="2"/>
      <c r="I26" s="2"/>
      <c r="J26" s="2"/>
      <c r="K26" s="105"/>
    </row>
    <row r="27" spans="1:11" ht="25.5" x14ac:dyDescent="0.3">
      <c r="A27" s="84"/>
      <c r="B27" s="85">
        <v>8</v>
      </c>
      <c r="C27" s="88" t="s">
        <v>26</v>
      </c>
      <c r="D27" s="70" t="s">
        <v>95</v>
      </c>
      <c r="E27" s="71">
        <v>7.0000000000000007E-2</v>
      </c>
      <c r="F27" s="87">
        <f t="shared" si="0"/>
        <v>7.0000000000000007E-2</v>
      </c>
      <c r="G27" s="72"/>
      <c r="H27" s="2"/>
      <c r="I27" s="2"/>
      <c r="J27" s="2"/>
      <c r="K27" s="105"/>
    </row>
    <row r="28" spans="1:11" ht="38.25" x14ac:dyDescent="0.3">
      <c r="A28" s="84"/>
      <c r="B28" s="85">
        <v>9</v>
      </c>
      <c r="C28" s="88" t="s">
        <v>46</v>
      </c>
      <c r="D28" s="70" t="s">
        <v>96</v>
      </c>
      <c r="E28" s="71">
        <v>0.05</v>
      </c>
      <c r="F28" s="87">
        <f t="shared" si="0"/>
        <v>0</v>
      </c>
      <c r="G28" s="72" t="s">
        <v>98</v>
      </c>
      <c r="H28" s="2"/>
      <c r="I28" s="2"/>
      <c r="J28" s="2"/>
      <c r="K28" s="105"/>
    </row>
    <row r="29" spans="1:11" ht="51" x14ac:dyDescent="0.3">
      <c r="A29" s="89"/>
      <c r="B29" s="68">
        <v>10</v>
      </c>
      <c r="C29" s="69" t="s">
        <v>53</v>
      </c>
      <c r="D29" s="70" t="s">
        <v>95</v>
      </c>
      <c r="E29" s="71">
        <v>0.1</v>
      </c>
      <c r="F29" s="87">
        <f t="shared" si="0"/>
        <v>0.1</v>
      </c>
      <c r="G29" s="72"/>
      <c r="H29" s="2"/>
      <c r="I29" s="2"/>
      <c r="J29" s="2"/>
      <c r="K29" s="105"/>
    </row>
    <row r="30" spans="1:11" ht="51" x14ac:dyDescent="0.3">
      <c r="A30" s="89"/>
      <c r="B30" s="68">
        <v>11</v>
      </c>
      <c r="C30" s="69" t="s">
        <v>62</v>
      </c>
      <c r="D30" s="70" t="s">
        <v>95</v>
      </c>
      <c r="E30" s="71">
        <v>0.1</v>
      </c>
      <c r="F30" s="87">
        <f t="shared" si="0"/>
        <v>0.1</v>
      </c>
      <c r="G30" s="72"/>
      <c r="H30" s="2"/>
      <c r="I30" s="2"/>
      <c r="J30" s="2"/>
      <c r="K30" s="105"/>
    </row>
    <row r="31" spans="1:11" ht="38.25" x14ac:dyDescent="0.3">
      <c r="A31" s="89"/>
      <c r="B31" s="68">
        <v>12</v>
      </c>
      <c r="C31" s="90" t="s">
        <v>24</v>
      </c>
      <c r="D31" s="70" t="s">
        <v>96</v>
      </c>
      <c r="E31" s="71">
        <v>7.0000000000000007E-2</v>
      </c>
      <c r="F31" s="87">
        <f t="shared" si="0"/>
        <v>0</v>
      </c>
      <c r="G31" s="72" t="s">
        <v>99</v>
      </c>
      <c r="H31" s="2"/>
      <c r="I31" s="2"/>
      <c r="J31" s="2"/>
      <c r="K31" s="105"/>
    </row>
    <row r="32" spans="1:11" ht="38.25" x14ac:dyDescent="0.3">
      <c r="A32" s="89"/>
      <c r="B32" s="68">
        <v>13</v>
      </c>
      <c r="C32" s="90" t="s">
        <v>40</v>
      </c>
      <c r="D32" s="70" t="s">
        <v>96</v>
      </c>
      <c r="E32" s="71">
        <v>0.05</v>
      </c>
      <c r="F32" s="87">
        <f t="shared" si="0"/>
        <v>0</v>
      </c>
      <c r="G32" s="72" t="s">
        <v>100</v>
      </c>
      <c r="H32" s="2"/>
      <c r="I32" s="2"/>
      <c r="J32" s="2"/>
      <c r="K32" s="105"/>
    </row>
    <row r="33" spans="1:11" ht="25.5" x14ac:dyDescent="0.3">
      <c r="A33" s="89"/>
      <c r="B33" s="68">
        <v>14</v>
      </c>
      <c r="C33" s="90" t="s">
        <v>68</v>
      </c>
      <c r="D33" s="70" t="s">
        <v>96</v>
      </c>
      <c r="E33" s="71">
        <v>0.1</v>
      </c>
      <c r="F33" s="87">
        <f>IF(D33="NE",E33,0)</f>
        <v>0.1</v>
      </c>
      <c r="G33" s="72" t="s">
        <v>99</v>
      </c>
      <c r="H33" s="2"/>
      <c r="I33" s="2"/>
      <c r="J33" s="2"/>
      <c r="K33" s="105"/>
    </row>
    <row r="34" spans="1:11" ht="38.25" x14ac:dyDescent="0.3">
      <c r="A34" s="89"/>
      <c r="B34" s="68">
        <v>15</v>
      </c>
      <c r="C34" s="90" t="s">
        <v>20</v>
      </c>
      <c r="D34" s="70" t="s">
        <v>96</v>
      </c>
      <c r="E34" s="71">
        <v>0.02</v>
      </c>
      <c r="F34" s="87">
        <f t="shared" si="0"/>
        <v>0</v>
      </c>
      <c r="G34" s="72" t="s">
        <v>101</v>
      </c>
      <c r="H34" s="2"/>
      <c r="I34" s="2"/>
      <c r="J34" s="2"/>
      <c r="K34" s="105"/>
    </row>
    <row r="35" spans="1:11" ht="51" x14ac:dyDescent="0.3">
      <c r="A35" s="89"/>
      <c r="B35" s="68">
        <v>16</v>
      </c>
      <c r="C35" s="90" t="s">
        <v>54</v>
      </c>
      <c r="D35" s="70" t="s">
        <v>96</v>
      </c>
      <c r="E35" s="71">
        <v>7.0000000000000007E-2</v>
      </c>
      <c r="F35" s="87">
        <f t="shared" si="0"/>
        <v>0</v>
      </c>
      <c r="G35" s="72" t="s">
        <v>102</v>
      </c>
      <c r="H35" s="2"/>
      <c r="I35" s="2"/>
      <c r="J35" s="2"/>
      <c r="K35" s="105"/>
    </row>
    <row r="36" spans="1:11" x14ac:dyDescent="0.2">
      <c r="A36" s="89"/>
      <c r="B36" s="68">
        <v>17</v>
      </c>
      <c r="C36" s="90" t="s">
        <v>41</v>
      </c>
      <c r="D36" s="70" t="s">
        <v>95</v>
      </c>
      <c r="E36" s="71">
        <v>0.1</v>
      </c>
      <c r="F36" s="87">
        <f t="shared" si="0"/>
        <v>0.1</v>
      </c>
      <c r="G36" s="72"/>
      <c r="H36" s="3"/>
      <c r="I36" s="3"/>
      <c r="J36" s="3"/>
      <c r="K36" s="105"/>
    </row>
    <row r="37" spans="1:11" ht="25.5" x14ac:dyDescent="0.2">
      <c r="A37" s="89"/>
      <c r="B37" s="68">
        <v>18</v>
      </c>
      <c r="C37" s="90" t="s">
        <v>63</v>
      </c>
      <c r="D37" s="70" t="s">
        <v>95</v>
      </c>
      <c r="E37" s="71">
        <v>0.05</v>
      </c>
      <c r="F37" s="87">
        <f t="shared" si="0"/>
        <v>0.05</v>
      </c>
      <c r="G37" s="72"/>
      <c r="H37" s="3"/>
      <c r="I37" s="3"/>
      <c r="J37" s="3"/>
      <c r="K37" s="105"/>
    </row>
    <row r="38" spans="1:11" ht="23.25" x14ac:dyDescent="0.2">
      <c r="A38" s="91"/>
      <c r="B38" s="73"/>
      <c r="C38" s="54"/>
      <c r="D38" s="53"/>
      <c r="E38" s="92">
        <f>SUM(E24:E37)</f>
        <v>1</v>
      </c>
      <c r="F38" s="92"/>
      <c r="G38" s="55"/>
      <c r="H38" s="5"/>
      <c r="I38" s="5"/>
      <c r="J38" s="5"/>
      <c r="K38" s="12"/>
    </row>
    <row r="39" spans="1:11" x14ac:dyDescent="0.2">
      <c r="A39" s="91"/>
      <c r="B39" s="73"/>
      <c r="C39" s="54"/>
      <c r="D39" s="55"/>
      <c r="E39" s="55"/>
      <c r="F39" s="55"/>
      <c r="G39" s="55"/>
      <c r="H39" s="5"/>
      <c r="I39" s="5"/>
      <c r="J39" s="5"/>
    </row>
    <row r="40" spans="1:11" ht="13.5" thickBot="1" x14ac:dyDescent="0.25">
      <c r="A40" s="62" t="s">
        <v>6</v>
      </c>
      <c r="B40" s="93"/>
      <c r="C40" s="93"/>
      <c r="D40" s="93"/>
      <c r="E40" s="93"/>
      <c r="F40" s="93"/>
      <c r="G40" s="93"/>
      <c r="H40" s="29"/>
      <c r="I40" s="29"/>
      <c r="J40" s="29"/>
      <c r="K40" s="29"/>
    </row>
    <row r="41" spans="1:11" ht="39" thickBot="1" x14ac:dyDescent="0.25">
      <c r="A41" s="94" t="s">
        <v>17</v>
      </c>
      <c r="B41" s="63"/>
      <c r="C41" s="61"/>
      <c r="D41" s="55"/>
      <c r="E41" s="55"/>
      <c r="F41" s="55"/>
      <c r="G41" s="95" t="s">
        <v>103</v>
      </c>
      <c r="H41" s="5"/>
      <c r="I41" s="5"/>
      <c r="J41" s="5"/>
    </row>
    <row r="42" spans="1:11" ht="13.5" thickBot="1" x14ac:dyDescent="0.25">
      <c r="A42" s="94"/>
      <c r="B42" s="63"/>
      <c r="C42" s="61"/>
      <c r="D42" s="55"/>
      <c r="E42" s="55"/>
      <c r="F42" s="55"/>
      <c r="G42" s="55"/>
      <c r="H42" s="5"/>
      <c r="I42" s="5"/>
      <c r="J42" s="5"/>
    </row>
    <row r="43" spans="1:11" ht="141" thickBot="1" x14ac:dyDescent="0.25">
      <c r="A43" s="94" t="s">
        <v>16</v>
      </c>
      <c r="B43" s="63"/>
      <c r="C43" s="61"/>
      <c r="D43" s="55"/>
      <c r="E43" s="55"/>
      <c r="F43" s="55"/>
      <c r="G43" s="95" t="s">
        <v>112</v>
      </c>
      <c r="H43" s="5"/>
      <c r="I43" s="5"/>
      <c r="J43" s="5"/>
    </row>
    <row r="44" spans="1:11" x14ac:dyDescent="0.2">
      <c r="A44" s="94"/>
      <c r="B44" s="63"/>
      <c r="C44" s="61"/>
      <c r="D44" s="55"/>
      <c r="E44" s="55"/>
      <c r="F44" s="55"/>
      <c r="G44" s="55"/>
      <c r="H44" s="5"/>
      <c r="I44" s="5"/>
      <c r="J44" s="5"/>
    </row>
    <row r="45" spans="1:11" x14ac:dyDescent="0.2">
      <c r="A45" s="94" t="s">
        <v>47</v>
      </c>
      <c r="B45" s="63"/>
      <c r="C45" s="61"/>
      <c r="D45" s="56"/>
      <c r="E45" s="56"/>
      <c r="F45" s="56"/>
      <c r="G45" s="56"/>
    </row>
    <row r="46" spans="1:11" s="11" customFormat="1" ht="30" x14ac:dyDescent="0.2">
      <c r="A46" s="68"/>
      <c r="B46" s="65" t="s">
        <v>3</v>
      </c>
      <c r="C46" s="65" t="s">
        <v>4</v>
      </c>
      <c r="D46" s="65" t="s">
        <v>37</v>
      </c>
      <c r="E46" s="65" t="s">
        <v>32</v>
      </c>
      <c r="F46" s="65" t="s">
        <v>33</v>
      </c>
      <c r="G46" s="65" t="s">
        <v>5</v>
      </c>
      <c r="H46" s="8"/>
      <c r="I46" s="8"/>
      <c r="J46" s="8"/>
      <c r="K46" s="7" t="s">
        <v>34</v>
      </c>
    </row>
    <row r="47" spans="1:11" ht="38.25" x14ac:dyDescent="0.2">
      <c r="A47" s="96"/>
      <c r="B47" s="68">
        <v>19</v>
      </c>
      <c r="C47" s="90" t="s">
        <v>23</v>
      </c>
      <c r="D47" s="70" t="s">
        <v>95</v>
      </c>
      <c r="E47" s="71">
        <v>0.03</v>
      </c>
      <c r="F47" s="71">
        <f t="shared" ref="F47:F78" si="1">IF(D47="DA",E47,0)</f>
        <v>0.03</v>
      </c>
      <c r="G47" s="72" t="s">
        <v>104</v>
      </c>
      <c r="H47" s="10"/>
      <c r="I47" s="10"/>
      <c r="J47" s="10"/>
      <c r="K47" s="105">
        <f>SUM(F47:F78)*0.2</f>
        <v>0.13400000000000009</v>
      </c>
    </row>
    <row r="48" spans="1:11" ht="15" x14ac:dyDescent="0.2">
      <c r="A48" s="89"/>
      <c r="B48" s="68">
        <v>20</v>
      </c>
      <c r="C48" s="90" t="s">
        <v>73</v>
      </c>
      <c r="D48" s="70" t="s">
        <v>95</v>
      </c>
      <c r="E48" s="71">
        <v>0.03</v>
      </c>
      <c r="F48" s="71">
        <f t="shared" si="1"/>
        <v>0.03</v>
      </c>
      <c r="G48" s="72"/>
      <c r="H48" s="10"/>
      <c r="I48" s="10"/>
      <c r="J48" s="10"/>
      <c r="K48" s="105"/>
    </row>
    <row r="49" spans="1:11" ht="25.5" x14ac:dyDescent="0.2">
      <c r="A49" s="84"/>
      <c r="B49" s="85">
        <v>21</v>
      </c>
      <c r="C49" s="86" t="s">
        <v>69</v>
      </c>
      <c r="D49" s="70" t="s">
        <v>95</v>
      </c>
      <c r="E49" s="71">
        <v>0.03</v>
      </c>
      <c r="F49" s="71">
        <f t="shared" si="1"/>
        <v>0.03</v>
      </c>
      <c r="G49" s="72"/>
      <c r="H49" s="10"/>
      <c r="I49" s="10"/>
      <c r="J49" s="10"/>
      <c r="K49" s="105"/>
    </row>
    <row r="50" spans="1:11" ht="153" x14ac:dyDescent="0.2">
      <c r="A50" s="84"/>
      <c r="B50" s="85">
        <v>22</v>
      </c>
      <c r="C50" s="88" t="s">
        <v>48</v>
      </c>
      <c r="D50" s="70" t="s">
        <v>96</v>
      </c>
      <c r="E50" s="71">
        <v>0.03</v>
      </c>
      <c r="F50" s="71">
        <f t="shared" si="1"/>
        <v>0</v>
      </c>
      <c r="G50" s="72" t="s">
        <v>105</v>
      </c>
      <c r="H50" s="11"/>
      <c r="I50" s="11"/>
      <c r="J50" s="11"/>
      <c r="K50" s="105"/>
    </row>
    <row r="51" spans="1:11" ht="38.25" x14ac:dyDescent="0.3">
      <c r="A51" s="84"/>
      <c r="B51" s="85">
        <v>23</v>
      </c>
      <c r="C51" s="88" t="s">
        <v>22</v>
      </c>
      <c r="D51" s="70" t="s">
        <v>96</v>
      </c>
      <c r="E51" s="71">
        <v>0.03</v>
      </c>
      <c r="F51" s="71">
        <f t="shared" si="1"/>
        <v>0</v>
      </c>
      <c r="G51" s="72" t="s">
        <v>106</v>
      </c>
      <c r="H51" s="2"/>
      <c r="I51" s="2"/>
      <c r="J51" s="18"/>
      <c r="K51" s="105"/>
    </row>
    <row r="52" spans="1:11" ht="25.5" x14ac:dyDescent="0.3">
      <c r="A52" s="84"/>
      <c r="B52" s="85">
        <v>24</v>
      </c>
      <c r="C52" s="88" t="s">
        <v>39</v>
      </c>
      <c r="D52" s="70" t="s">
        <v>95</v>
      </c>
      <c r="E52" s="71">
        <v>0.03</v>
      </c>
      <c r="F52" s="71">
        <f t="shared" si="1"/>
        <v>0.03</v>
      </c>
      <c r="G52" s="72"/>
      <c r="H52" s="2"/>
      <c r="I52" s="2"/>
      <c r="J52" s="18"/>
      <c r="K52" s="105"/>
    </row>
    <row r="53" spans="1:11" ht="51" x14ac:dyDescent="0.3">
      <c r="A53" s="89"/>
      <c r="B53" s="68">
        <v>25</v>
      </c>
      <c r="C53" s="69" t="s">
        <v>74</v>
      </c>
      <c r="D53" s="70" t="s">
        <v>96</v>
      </c>
      <c r="E53" s="71">
        <v>0.03</v>
      </c>
      <c r="F53" s="71">
        <f t="shared" si="1"/>
        <v>0</v>
      </c>
      <c r="G53" s="72" t="s">
        <v>107</v>
      </c>
      <c r="H53" s="2"/>
      <c r="I53" s="2"/>
      <c r="J53" s="18"/>
      <c r="K53" s="105"/>
    </row>
    <row r="54" spans="1:11" ht="51" x14ac:dyDescent="0.2">
      <c r="A54" s="89"/>
      <c r="B54" s="68">
        <v>26</v>
      </c>
      <c r="C54" s="69" t="s">
        <v>85</v>
      </c>
      <c r="D54" s="70" t="s">
        <v>96</v>
      </c>
      <c r="E54" s="71">
        <v>0.03</v>
      </c>
      <c r="F54" s="71">
        <f t="shared" si="1"/>
        <v>0</v>
      </c>
      <c r="G54" s="72" t="s">
        <v>108</v>
      </c>
      <c r="H54" s="3"/>
      <c r="I54" s="3"/>
      <c r="J54" s="19"/>
      <c r="K54" s="105"/>
    </row>
    <row r="55" spans="1:11" ht="45.75" customHeight="1" x14ac:dyDescent="0.2">
      <c r="A55" s="89"/>
      <c r="B55" s="68">
        <v>27</v>
      </c>
      <c r="C55" s="69" t="s">
        <v>91</v>
      </c>
      <c r="D55" s="70" t="s">
        <v>95</v>
      </c>
      <c r="E55" s="71">
        <v>0.03</v>
      </c>
      <c r="F55" s="71">
        <f t="shared" si="1"/>
        <v>0.03</v>
      </c>
      <c r="G55" s="72"/>
      <c r="H55" s="3"/>
      <c r="I55" s="3"/>
      <c r="J55" s="19"/>
      <c r="K55" s="105"/>
    </row>
    <row r="56" spans="1:11" ht="38.25" x14ac:dyDescent="0.2">
      <c r="A56" s="89"/>
      <c r="B56" s="68">
        <v>28</v>
      </c>
      <c r="C56" s="69" t="s">
        <v>55</v>
      </c>
      <c r="D56" s="70" t="s">
        <v>95</v>
      </c>
      <c r="E56" s="71">
        <v>0.03</v>
      </c>
      <c r="F56" s="71">
        <f t="shared" si="1"/>
        <v>0.03</v>
      </c>
      <c r="G56" s="72"/>
      <c r="H56" s="3"/>
      <c r="I56" s="3"/>
      <c r="J56" s="19"/>
      <c r="K56" s="105"/>
    </row>
    <row r="57" spans="1:11" ht="25.5" x14ac:dyDescent="0.2">
      <c r="A57" s="89"/>
      <c r="B57" s="68">
        <v>29</v>
      </c>
      <c r="C57" s="69" t="s">
        <v>64</v>
      </c>
      <c r="D57" s="70" t="s">
        <v>96</v>
      </c>
      <c r="E57" s="71">
        <v>0.03</v>
      </c>
      <c r="F57" s="71">
        <f t="shared" si="1"/>
        <v>0</v>
      </c>
      <c r="G57" s="72" t="s">
        <v>109</v>
      </c>
      <c r="H57" s="3"/>
      <c r="I57" s="3"/>
      <c r="J57" s="19"/>
      <c r="K57" s="105"/>
    </row>
    <row r="58" spans="1:11" ht="25.5" x14ac:dyDescent="0.2">
      <c r="A58" s="89"/>
      <c r="B58" s="68">
        <v>30</v>
      </c>
      <c r="C58" s="69" t="s">
        <v>56</v>
      </c>
      <c r="D58" s="70" t="s">
        <v>96</v>
      </c>
      <c r="E58" s="71">
        <v>0.03</v>
      </c>
      <c r="F58" s="71">
        <f t="shared" si="1"/>
        <v>0</v>
      </c>
      <c r="G58" s="72" t="s">
        <v>109</v>
      </c>
      <c r="H58" s="3"/>
      <c r="I58" s="3"/>
      <c r="J58" s="19"/>
      <c r="K58" s="105"/>
    </row>
    <row r="59" spans="1:11" ht="25.5" x14ac:dyDescent="0.3">
      <c r="A59" s="89"/>
      <c r="B59" s="68">
        <v>31</v>
      </c>
      <c r="C59" s="69" t="s">
        <v>84</v>
      </c>
      <c r="D59" s="70" t="s">
        <v>96</v>
      </c>
      <c r="E59" s="71">
        <v>0.03</v>
      </c>
      <c r="F59" s="71">
        <f t="shared" si="1"/>
        <v>0</v>
      </c>
      <c r="G59" s="72" t="s">
        <v>109</v>
      </c>
      <c r="H59" s="2"/>
      <c r="I59" s="2"/>
      <c r="J59" s="18"/>
      <c r="K59" s="105"/>
    </row>
    <row r="60" spans="1:11" ht="15" x14ac:dyDescent="0.3">
      <c r="A60" s="89"/>
      <c r="B60" s="68">
        <v>32</v>
      </c>
      <c r="C60" s="90" t="s">
        <v>19</v>
      </c>
      <c r="D60" s="70" t="s">
        <v>95</v>
      </c>
      <c r="E60" s="71">
        <v>0.03</v>
      </c>
      <c r="F60" s="71">
        <f t="shared" si="1"/>
        <v>0.03</v>
      </c>
      <c r="G60" s="72"/>
      <c r="H60" s="2"/>
      <c r="I60" s="2"/>
      <c r="J60" s="18"/>
      <c r="K60" s="105"/>
    </row>
    <row r="61" spans="1:11" ht="15" x14ac:dyDescent="0.3">
      <c r="A61" s="89"/>
      <c r="B61" s="68">
        <v>33</v>
      </c>
      <c r="C61" s="90" t="s">
        <v>18</v>
      </c>
      <c r="D61" s="70" t="s">
        <v>95</v>
      </c>
      <c r="E61" s="71">
        <v>0.03</v>
      </c>
      <c r="F61" s="71">
        <f t="shared" si="1"/>
        <v>0.03</v>
      </c>
      <c r="G61" s="72"/>
      <c r="H61" s="2"/>
      <c r="I61" s="2"/>
      <c r="J61" s="18"/>
      <c r="K61" s="105"/>
    </row>
    <row r="62" spans="1:11" ht="15" x14ac:dyDescent="0.3">
      <c r="A62" s="89"/>
      <c r="B62" s="68">
        <v>34</v>
      </c>
      <c r="C62" s="90" t="s">
        <v>89</v>
      </c>
      <c r="D62" s="70" t="s">
        <v>95</v>
      </c>
      <c r="E62" s="71">
        <v>0.03</v>
      </c>
      <c r="F62" s="71">
        <f t="shared" si="1"/>
        <v>0.03</v>
      </c>
      <c r="G62" s="72"/>
      <c r="H62" s="2"/>
      <c r="I62" s="2"/>
      <c r="J62" s="18"/>
      <c r="K62" s="105"/>
    </row>
    <row r="63" spans="1:11" ht="25.5" x14ac:dyDescent="0.3">
      <c r="A63" s="89"/>
      <c r="B63" s="68">
        <v>35</v>
      </c>
      <c r="C63" s="90" t="s">
        <v>83</v>
      </c>
      <c r="D63" s="70" t="s">
        <v>95</v>
      </c>
      <c r="E63" s="71">
        <v>0.03</v>
      </c>
      <c r="F63" s="71">
        <f t="shared" si="1"/>
        <v>0.03</v>
      </c>
      <c r="G63" s="72"/>
      <c r="H63" s="2"/>
      <c r="I63" s="2"/>
      <c r="J63" s="18"/>
      <c r="K63" s="105"/>
    </row>
    <row r="64" spans="1:11" ht="51" x14ac:dyDescent="0.3">
      <c r="A64" s="89"/>
      <c r="B64" s="85">
        <v>36</v>
      </c>
      <c r="C64" s="90" t="s">
        <v>82</v>
      </c>
      <c r="D64" s="70" t="s">
        <v>95</v>
      </c>
      <c r="E64" s="71">
        <v>0.03</v>
      </c>
      <c r="F64" s="71">
        <f t="shared" si="1"/>
        <v>0.03</v>
      </c>
      <c r="G64" s="72"/>
      <c r="H64" s="2"/>
      <c r="I64" s="2"/>
      <c r="J64" s="18"/>
      <c r="K64" s="105"/>
    </row>
    <row r="65" spans="1:11" ht="51" x14ac:dyDescent="0.3">
      <c r="A65" s="89"/>
      <c r="B65" s="85">
        <v>37</v>
      </c>
      <c r="C65" s="90" t="s">
        <v>81</v>
      </c>
      <c r="D65" s="70" t="s">
        <v>95</v>
      </c>
      <c r="E65" s="71">
        <v>0.03</v>
      </c>
      <c r="F65" s="71">
        <f t="shared" si="1"/>
        <v>0.03</v>
      </c>
      <c r="G65" s="72"/>
      <c r="H65" s="2"/>
      <c r="I65" s="2"/>
      <c r="J65" s="18"/>
      <c r="K65" s="105"/>
    </row>
    <row r="66" spans="1:11" ht="63.75" x14ac:dyDescent="0.3">
      <c r="A66" s="89"/>
      <c r="B66" s="85">
        <v>38</v>
      </c>
      <c r="C66" s="90" t="s">
        <v>80</v>
      </c>
      <c r="D66" s="70" t="s">
        <v>95</v>
      </c>
      <c r="E66" s="71">
        <v>0.03</v>
      </c>
      <c r="F66" s="71">
        <f t="shared" si="1"/>
        <v>0.03</v>
      </c>
      <c r="G66" s="72"/>
      <c r="H66" s="2"/>
      <c r="I66" s="2"/>
      <c r="J66" s="18"/>
      <c r="K66" s="105"/>
    </row>
    <row r="67" spans="1:11" ht="25.5" x14ac:dyDescent="0.3">
      <c r="A67" s="89"/>
      <c r="B67" s="85">
        <v>39</v>
      </c>
      <c r="C67" s="90" t="s">
        <v>79</v>
      </c>
      <c r="D67" s="70" t="s">
        <v>95</v>
      </c>
      <c r="E67" s="71">
        <v>0.03</v>
      </c>
      <c r="F67" s="71">
        <f t="shared" si="1"/>
        <v>0.03</v>
      </c>
      <c r="G67" s="72"/>
      <c r="H67" s="2"/>
      <c r="I67" s="2"/>
      <c r="J67" s="18"/>
      <c r="K67" s="105"/>
    </row>
    <row r="68" spans="1:11" ht="38.25" x14ac:dyDescent="0.3">
      <c r="A68" s="89"/>
      <c r="B68" s="68">
        <v>40</v>
      </c>
      <c r="C68" s="90" t="s">
        <v>78</v>
      </c>
      <c r="D68" s="70" t="s">
        <v>95</v>
      </c>
      <c r="E68" s="71">
        <v>0.03</v>
      </c>
      <c r="F68" s="71">
        <f t="shared" si="1"/>
        <v>0.03</v>
      </c>
      <c r="G68" s="72"/>
      <c r="H68" s="2"/>
      <c r="I68" s="2"/>
      <c r="J68" s="18"/>
      <c r="K68" s="105"/>
    </row>
    <row r="69" spans="1:11" ht="25.5" x14ac:dyDescent="0.3">
      <c r="A69" s="89"/>
      <c r="B69" s="68">
        <v>41</v>
      </c>
      <c r="C69" s="90" t="s">
        <v>77</v>
      </c>
      <c r="D69" s="70" t="s">
        <v>95</v>
      </c>
      <c r="E69" s="71">
        <v>0.03</v>
      </c>
      <c r="F69" s="71">
        <f t="shared" si="1"/>
        <v>0.03</v>
      </c>
      <c r="G69" s="72"/>
      <c r="H69" s="2"/>
      <c r="I69" s="2"/>
      <c r="J69" s="18"/>
      <c r="K69" s="105"/>
    </row>
    <row r="70" spans="1:11" ht="51" x14ac:dyDescent="0.3">
      <c r="A70" s="89"/>
      <c r="B70" s="68">
        <v>42</v>
      </c>
      <c r="C70" s="90" t="s">
        <v>76</v>
      </c>
      <c r="D70" s="70" t="s">
        <v>95</v>
      </c>
      <c r="E70" s="71">
        <v>0.03</v>
      </c>
      <c r="F70" s="71">
        <f t="shared" si="1"/>
        <v>0.03</v>
      </c>
      <c r="G70" s="72"/>
      <c r="H70" s="2"/>
      <c r="I70" s="2"/>
      <c r="J70" s="18"/>
      <c r="K70" s="105"/>
    </row>
    <row r="71" spans="1:11" ht="25.5" x14ac:dyDescent="0.3">
      <c r="A71" s="89"/>
      <c r="B71" s="68">
        <v>43</v>
      </c>
      <c r="C71" s="90" t="s">
        <v>75</v>
      </c>
      <c r="D71" s="70" t="s">
        <v>95</v>
      </c>
      <c r="E71" s="71">
        <v>0.03</v>
      </c>
      <c r="F71" s="71">
        <f t="shared" si="1"/>
        <v>0.03</v>
      </c>
      <c r="G71" s="72"/>
      <c r="H71" s="2"/>
      <c r="I71" s="2"/>
      <c r="J71" s="18"/>
      <c r="K71" s="105"/>
    </row>
    <row r="72" spans="1:11" ht="25.5" x14ac:dyDescent="0.3">
      <c r="A72" s="96"/>
      <c r="B72" s="68">
        <v>44</v>
      </c>
      <c r="C72" s="90" t="s">
        <v>57</v>
      </c>
      <c r="D72" s="70" t="s">
        <v>95</v>
      </c>
      <c r="E72" s="71">
        <v>0.03</v>
      </c>
      <c r="F72" s="71">
        <f t="shared" si="1"/>
        <v>0.03</v>
      </c>
      <c r="G72" s="72"/>
      <c r="H72" s="2"/>
      <c r="I72" s="2"/>
      <c r="J72" s="18"/>
      <c r="K72" s="105"/>
    </row>
    <row r="73" spans="1:11" ht="25.5" x14ac:dyDescent="0.2">
      <c r="A73" s="67"/>
      <c r="B73" s="68">
        <v>45</v>
      </c>
      <c r="C73" s="90" t="s">
        <v>25</v>
      </c>
      <c r="D73" s="70" t="s">
        <v>95</v>
      </c>
      <c r="E73" s="71">
        <v>0.03</v>
      </c>
      <c r="F73" s="71">
        <f t="shared" si="1"/>
        <v>0.03</v>
      </c>
      <c r="G73" s="72"/>
      <c r="H73" s="3"/>
      <c r="I73" s="3"/>
      <c r="J73" s="19"/>
      <c r="K73" s="105"/>
    </row>
    <row r="74" spans="1:11" ht="51" x14ac:dyDescent="0.2">
      <c r="A74" s="67"/>
      <c r="B74" s="68">
        <v>46</v>
      </c>
      <c r="C74" s="90" t="s">
        <v>58</v>
      </c>
      <c r="D74" s="70" t="s">
        <v>95</v>
      </c>
      <c r="E74" s="71">
        <v>0.03</v>
      </c>
      <c r="F74" s="71">
        <f t="shared" si="1"/>
        <v>0.03</v>
      </c>
      <c r="G74" s="72"/>
      <c r="H74" s="5"/>
      <c r="I74" s="5"/>
      <c r="J74" s="5"/>
      <c r="K74" s="105"/>
    </row>
    <row r="75" spans="1:11" ht="38.25" x14ac:dyDescent="0.2">
      <c r="A75" s="67"/>
      <c r="B75" s="68">
        <v>47</v>
      </c>
      <c r="C75" s="90" t="s">
        <v>28</v>
      </c>
      <c r="D75" s="70" t="s">
        <v>96</v>
      </c>
      <c r="E75" s="71">
        <v>0.03</v>
      </c>
      <c r="F75" s="71">
        <f t="shared" si="1"/>
        <v>0</v>
      </c>
      <c r="G75" s="72" t="s">
        <v>110</v>
      </c>
      <c r="H75" s="5"/>
      <c r="I75" s="5"/>
      <c r="J75" s="5"/>
      <c r="K75" s="105"/>
    </row>
    <row r="76" spans="1:11" ht="51" x14ac:dyDescent="0.2">
      <c r="A76" s="67"/>
      <c r="B76" s="68">
        <v>48</v>
      </c>
      <c r="C76" s="90" t="s">
        <v>49</v>
      </c>
      <c r="D76" s="70" t="s">
        <v>96</v>
      </c>
      <c r="E76" s="71">
        <v>0.03</v>
      </c>
      <c r="F76" s="71">
        <f t="shared" si="1"/>
        <v>0</v>
      </c>
      <c r="G76" s="72" t="s">
        <v>111</v>
      </c>
      <c r="H76" s="5"/>
      <c r="I76" s="5"/>
      <c r="J76" s="5"/>
      <c r="K76" s="105"/>
    </row>
    <row r="77" spans="1:11" ht="38.25" x14ac:dyDescent="0.2">
      <c r="A77" s="67"/>
      <c r="B77" s="85">
        <v>49</v>
      </c>
      <c r="C77" s="90" t="s">
        <v>29</v>
      </c>
      <c r="D77" s="70" t="s">
        <v>95</v>
      </c>
      <c r="E77" s="71">
        <v>0.02</v>
      </c>
      <c r="F77" s="71">
        <f t="shared" si="1"/>
        <v>0.02</v>
      </c>
      <c r="G77" s="72"/>
      <c r="H77" s="5"/>
      <c r="I77" s="5"/>
      <c r="J77" s="5"/>
      <c r="K77" s="105"/>
    </row>
    <row r="78" spans="1:11" ht="51" x14ac:dyDescent="0.2">
      <c r="A78" s="67"/>
      <c r="B78" s="68">
        <v>50</v>
      </c>
      <c r="C78" s="90" t="s">
        <v>30</v>
      </c>
      <c r="D78" s="70" t="s">
        <v>95</v>
      </c>
      <c r="E78" s="71">
        <v>0.02</v>
      </c>
      <c r="F78" s="71">
        <f t="shared" si="1"/>
        <v>0.02</v>
      </c>
      <c r="G78" s="72"/>
      <c r="H78" s="5"/>
      <c r="I78" s="5"/>
      <c r="J78" s="5"/>
      <c r="K78" s="105"/>
    </row>
    <row r="79" spans="1:11" x14ac:dyDescent="0.2">
      <c r="A79" s="55"/>
      <c r="B79" s="73"/>
      <c r="C79" s="54"/>
      <c r="D79" s="55"/>
      <c r="E79" s="97">
        <f>SUM(E47:E78)</f>
        <v>0.94000000000000061</v>
      </c>
      <c r="F79" s="55"/>
      <c r="G79" s="55"/>
      <c r="H79" s="5"/>
      <c r="I79" s="5"/>
      <c r="J79" s="5"/>
    </row>
    <row r="80" spans="1:11" x14ac:dyDescent="0.2">
      <c r="A80" s="56"/>
      <c r="B80" s="60"/>
      <c r="C80" s="61"/>
      <c r="D80" s="56"/>
      <c r="E80" s="56"/>
      <c r="F80" s="56"/>
      <c r="G80" s="56"/>
    </row>
    <row r="81" spans="1:11" x14ac:dyDescent="0.2">
      <c r="A81" s="62" t="s">
        <v>9</v>
      </c>
      <c r="B81" s="93"/>
      <c r="C81" s="93"/>
      <c r="D81" s="93"/>
      <c r="E81" s="93"/>
      <c r="F81" s="93"/>
      <c r="G81" s="93"/>
      <c r="H81" s="29"/>
      <c r="I81" s="29"/>
      <c r="J81" s="29"/>
      <c r="K81" s="29"/>
    </row>
    <row r="82" spans="1:11" s="25" customFormat="1" x14ac:dyDescent="0.2">
      <c r="A82" s="59" t="s">
        <v>59</v>
      </c>
      <c r="B82" s="63"/>
      <c r="C82" s="64"/>
      <c r="D82" s="59"/>
      <c r="E82" s="59"/>
      <c r="F82" s="59"/>
      <c r="G82" s="59"/>
    </row>
    <row r="83" spans="1:11" s="11" customFormat="1" ht="30" x14ac:dyDescent="0.2">
      <c r="A83" s="68"/>
      <c r="B83" s="65" t="s">
        <v>3</v>
      </c>
      <c r="C83" s="66" t="s">
        <v>4</v>
      </c>
      <c r="D83" s="65" t="s">
        <v>37</v>
      </c>
      <c r="E83" s="65" t="s">
        <v>32</v>
      </c>
      <c r="F83" s="65" t="s">
        <v>33</v>
      </c>
      <c r="G83" s="65" t="s">
        <v>5</v>
      </c>
      <c r="H83" s="8"/>
      <c r="I83" s="8"/>
      <c r="J83" s="8"/>
      <c r="K83" s="7" t="s">
        <v>34</v>
      </c>
    </row>
    <row r="84" spans="1:11" ht="15" x14ac:dyDescent="0.2">
      <c r="A84" s="67"/>
      <c r="B84" s="68">
        <v>51</v>
      </c>
      <c r="C84" s="69" t="s">
        <v>15</v>
      </c>
      <c r="D84" s="70" t="s">
        <v>95</v>
      </c>
      <c r="E84" s="71">
        <v>0.25</v>
      </c>
      <c r="F84" s="71">
        <f>IF(D84="DA",E84,0)</f>
        <v>0.25</v>
      </c>
      <c r="G84" s="72"/>
      <c r="H84" s="10"/>
      <c r="I84" s="10"/>
      <c r="J84" s="10"/>
      <c r="K84" s="105">
        <f>SUM(F84:F89)*0.1</f>
        <v>0.1</v>
      </c>
    </row>
    <row r="85" spans="1:11" s="23" customFormat="1" ht="15" x14ac:dyDescent="0.2">
      <c r="A85" s="98"/>
      <c r="B85" s="99">
        <v>52</v>
      </c>
      <c r="C85" s="100" t="s">
        <v>90</v>
      </c>
      <c r="D85" s="70" t="s">
        <v>96</v>
      </c>
      <c r="E85" s="82">
        <v>0.2</v>
      </c>
      <c r="F85" s="82">
        <f>IF(D85="NE",E85,0)</f>
        <v>0.2</v>
      </c>
      <c r="G85" s="72"/>
      <c r="H85" s="22"/>
      <c r="I85" s="22"/>
      <c r="J85" s="22"/>
      <c r="K85" s="105"/>
    </row>
    <row r="86" spans="1:11" s="23" customFormat="1" ht="15" x14ac:dyDescent="0.2">
      <c r="A86" s="101"/>
      <c r="B86" s="80">
        <v>53</v>
      </c>
      <c r="C86" s="100" t="s">
        <v>65</v>
      </c>
      <c r="D86" s="70" t="s">
        <v>96</v>
      </c>
      <c r="E86" s="82">
        <v>0.2</v>
      </c>
      <c r="F86" s="82">
        <f>IF(D86="NE",E86,0)</f>
        <v>0.2</v>
      </c>
      <c r="G86" s="72"/>
      <c r="H86" s="22"/>
      <c r="I86" s="22"/>
      <c r="J86" s="22"/>
      <c r="K86" s="105"/>
    </row>
    <row r="87" spans="1:11" ht="25.5" x14ac:dyDescent="0.2">
      <c r="A87" s="67"/>
      <c r="B87" s="68">
        <v>54</v>
      </c>
      <c r="C87" s="69" t="s">
        <v>60</v>
      </c>
      <c r="D87" s="70" t="s">
        <v>95</v>
      </c>
      <c r="E87" s="71">
        <v>0.15</v>
      </c>
      <c r="F87" s="71">
        <f>IF(D87="DA",E87,0)</f>
        <v>0.15</v>
      </c>
      <c r="G87" s="72"/>
      <c r="H87" s="11"/>
      <c r="I87" s="11"/>
      <c r="J87" s="11"/>
      <c r="K87" s="105"/>
    </row>
    <row r="88" spans="1:11" x14ac:dyDescent="0.2">
      <c r="A88" s="67"/>
      <c r="B88" s="68">
        <v>55</v>
      </c>
      <c r="C88" s="69" t="s">
        <v>87</v>
      </c>
      <c r="D88" s="70" t="s">
        <v>96</v>
      </c>
      <c r="E88" s="71"/>
      <c r="F88" s="71"/>
      <c r="G88" s="72"/>
      <c r="H88" s="11"/>
      <c r="I88" s="11"/>
      <c r="J88" s="11"/>
      <c r="K88" s="105"/>
    </row>
    <row r="89" spans="1:11" x14ac:dyDescent="0.2">
      <c r="A89" s="67"/>
      <c r="B89" s="68">
        <v>56</v>
      </c>
      <c r="C89" s="69" t="s">
        <v>86</v>
      </c>
      <c r="D89" s="70" t="s">
        <v>95</v>
      </c>
      <c r="E89" s="71">
        <v>0.2</v>
      </c>
      <c r="F89" s="71">
        <f>IF(D89="DA",E89,0)</f>
        <v>0.2</v>
      </c>
      <c r="G89" s="72"/>
      <c r="K89" s="105"/>
    </row>
    <row r="90" spans="1:11" ht="23.25" x14ac:dyDescent="0.2">
      <c r="A90" s="55"/>
      <c r="B90" s="73"/>
      <c r="C90" s="54"/>
      <c r="D90" s="53"/>
      <c r="E90" s="74">
        <f>SUM(E84:E89)</f>
        <v>1</v>
      </c>
      <c r="F90" s="74"/>
      <c r="G90" s="55"/>
      <c r="K90" s="12"/>
    </row>
    <row r="91" spans="1:11" x14ac:dyDescent="0.2">
      <c r="A91" s="56"/>
      <c r="B91" s="60"/>
      <c r="C91" s="61"/>
      <c r="D91" s="56"/>
      <c r="E91" s="56"/>
      <c r="F91" s="56"/>
      <c r="G91" s="56"/>
    </row>
    <row r="92" spans="1:11" x14ac:dyDescent="0.2">
      <c r="A92" s="62" t="s">
        <v>10</v>
      </c>
      <c r="B92" s="93"/>
      <c r="C92" s="93"/>
      <c r="D92" s="93"/>
      <c r="E92" s="93"/>
      <c r="F92" s="93"/>
      <c r="G92" s="93"/>
      <c r="H92" s="29"/>
      <c r="I92" s="29"/>
      <c r="J92" s="29"/>
      <c r="K92" s="29"/>
    </row>
    <row r="93" spans="1:11" s="24" customFormat="1" ht="15" x14ac:dyDescent="0.3">
      <c r="A93" s="75" t="s">
        <v>61</v>
      </c>
      <c r="B93" s="102"/>
      <c r="C93" s="103"/>
      <c r="D93" s="75"/>
      <c r="E93" s="75"/>
      <c r="F93" s="75"/>
      <c r="G93" s="75"/>
    </row>
    <row r="94" spans="1:11" ht="30" x14ac:dyDescent="0.2">
      <c r="A94" s="89"/>
      <c r="B94" s="65" t="s">
        <v>3</v>
      </c>
      <c r="C94" s="66" t="s">
        <v>4</v>
      </c>
      <c r="D94" s="65" t="s">
        <v>37</v>
      </c>
      <c r="E94" s="65" t="s">
        <v>32</v>
      </c>
      <c r="F94" s="65" t="s">
        <v>33</v>
      </c>
      <c r="G94" s="65" t="s">
        <v>5</v>
      </c>
      <c r="H94" s="8"/>
      <c r="I94" s="8"/>
      <c r="J94" s="8"/>
      <c r="K94" s="7" t="s">
        <v>34</v>
      </c>
    </row>
    <row r="95" spans="1:11" ht="15" x14ac:dyDescent="0.2">
      <c r="A95" s="67"/>
      <c r="B95" s="68">
        <v>57</v>
      </c>
      <c r="C95" s="69" t="s">
        <v>11</v>
      </c>
      <c r="D95" s="70" t="s">
        <v>95</v>
      </c>
      <c r="E95" s="71">
        <v>0.15</v>
      </c>
      <c r="F95" s="71">
        <f>IF(D95="DA",E95,0)</f>
        <v>0.15</v>
      </c>
      <c r="G95" s="72"/>
      <c r="H95" s="10"/>
      <c r="I95" s="10"/>
      <c r="J95" s="10"/>
      <c r="K95" s="105">
        <f>SUM(F95:F101)*0.2</f>
        <v>0.2</v>
      </c>
    </row>
    <row r="96" spans="1:11" ht="15" x14ac:dyDescent="0.2">
      <c r="A96" s="67"/>
      <c r="B96" s="68">
        <v>58</v>
      </c>
      <c r="C96" s="69" t="s">
        <v>12</v>
      </c>
      <c r="D96" s="70" t="s">
        <v>95</v>
      </c>
      <c r="E96" s="71">
        <v>0.1</v>
      </c>
      <c r="F96" s="71">
        <f>IF(D96="DA",E96,0)</f>
        <v>0.1</v>
      </c>
      <c r="G96" s="72"/>
      <c r="H96" s="10"/>
      <c r="I96" s="10"/>
      <c r="J96" s="10"/>
      <c r="K96" s="105"/>
    </row>
    <row r="97" spans="1:11" ht="38.25" x14ac:dyDescent="0.2">
      <c r="A97" s="67"/>
      <c r="B97" s="68">
        <v>59</v>
      </c>
      <c r="C97" s="69" t="s">
        <v>13</v>
      </c>
      <c r="D97" s="70" t="s">
        <v>95</v>
      </c>
      <c r="E97" s="71">
        <v>0.2</v>
      </c>
      <c r="F97" s="71">
        <f>IF(D97="DA",E97,0)</f>
        <v>0.2</v>
      </c>
      <c r="G97" s="72"/>
      <c r="H97" s="10"/>
      <c r="I97" s="10"/>
      <c r="J97" s="10"/>
      <c r="K97" s="105"/>
    </row>
    <row r="98" spans="1:11" ht="25.5" x14ac:dyDescent="0.2">
      <c r="A98" s="67"/>
      <c r="B98" s="68">
        <v>60</v>
      </c>
      <c r="C98" s="69" t="s">
        <v>14</v>
      </c>
      <c r="D98" s="70" t="s">
        <v>95</v>
      </c>
      <c r="E98" s="71">
        <v>0.15</v>
      </c>
      <c r="F98" s="71">
        <f>IF(D98="DA",E98,0)</f>
        <v>0.15</v>
      </c>
      <c r="G98" s="72"/>
      <c r="H98" s="11"/>
      <c r="I98" s="11"/>
      <c r="J98" s="11"/>
      <c r="K98" s="105"/>
    </row>
    <row r="99" spans="1:11" s="23" customFormat="1" ht="38.25" x14ac:dyDescent="0.2">
      <c r="A99" s="101"/>
      <c r="B99" s="80">
        <v>61</v>
      </c>
      <c r="C99" s="100" t="s">
        <v>31</v>
      </c>
      <c r="D99" s="70" t="s">
        <v>96</v>
      </c>
      <c r="E99" s="82">
        <v>0.15</v>
      </c>
      <c r="F99" s="82">
        <f>IF(D99="NE",E99,0)</f>
        <v>0.15</v>
      </c>
      <c r="G99" s="72"/>
      <c r="K99" s="105"/>
    </row>
    <row r="100" spans="1:11" x14ac:dyDescent="0.2">
      <c r="A100" s="67"/>
      <c r="B100" s="68">
        <v>62</v>
      </c>
      <c r="C100" s="69" t="s">
        <v>21</v>
      </c>
      <c r="D100" s="70" t="s">
        <v>95</v>
      </c>
      <c r="E100" s="71">
        <v>0.1</v>
      </c>
      <c r="F100" s="71">
        <f>IF(D100="DA",E100,0)</f>
        <v>0.1</v>
      </c>
      <c r="G100" s="72"/>
      <c r="K100" s="105"/>
    </row>
    <row r="101" spans="1:11" ht="25.5" x14ac:dyDescent="0.2">
      <c r="A101" s="67"/>
      <c r="B101" s="68">
        <v>63</v>
      </c>
      <c r="C101" s="69" t="s">
        <v>88</v>
      </c>
      <c r="D101" s="70" t="s">
        <v>95</v>
      </c>
      <c r="E101" s="71">
        <v>0.15</v>
      </c>
      <c r="F101" s="71">
        <f>IF(D101="DA",E101,0)</f>
        <v>0.15</v>
      </c>
      <c r="G101" s="72"/>
      <c r="K101" s="105"/>
    </row>
    <row r="102" spans="1:11" ht="15" x14ac:dyDescent="0.3">
      <c r="E102" s="26">
        <f>SUM(E95:E101)</f>
        <v>1</v>
      </c>
    </row>
  </sheetData>
  <sheetProtection password="E090" sheet="1" objects="1" scenarios="1"/>
  <mergeCells count="5">
    <mergeCell ref="K95:K101"/>
    <mergeCell ref="K15:K18"/>
    <mergeCell ref="K24:K37"/>
    <mergeCell ref="K47:K78"/>
    <mergeCell ref="K84:K89"/>
  </mergeCells>
  <phoneticPr fontId="1" type="noConversion"/>
  <dataValidations count="1">
    <dataValidation type="list" showInputMessage="1" showErrorMessage="1" sqref="D24:D38 D95:D101 D84:D90 D15:D19 D47:D78">
      <formula1>"DA,NE"</formula1>
    </dataValidation>
  </dataValidations>
  <pageMargins left="0.23622047244094491" right="0.23622047244094491" top="0.74803149606299213" bottom="0.74803149606299213" header="0.31496062992125984" footer="0.31496062992125984"/>
  <pageSetup paperSize="9" scale="60" orientation="portrait" horizontalDpi="300" verticalDpi="300" r:id="rId1"/>
  <headerFooter alignWithMargins="0"/>
  <rowBreaks count="3" manualBreakCount="3">
    <brk id="39" max="14" man="1"/>
    <brk id="66" max="14" man="1"/>
    <brk id="90" max="14" man="1"/>
  </rowBreaks>
  <ignoredErrors>
    <ignoredError sqref="F99 F3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K10"/>
  <sheetViews>
    <sheetView workbookViewId="0">
      <selection activeCell="B5" sqref="B5"/>
    </sheetView>
  </sheetViews>
  <sheetFormatPr defaultRowHeight="12.75" x14ac:dyDescent="0.2"/>
  <cols>
    <col min="1" max="1" width="50.7109375" style="9" customWidth="1"/>
    <col min="2" max="2" width="19" style="9" customWidth="1"/>
    <col min="3" max="3" width="27.140625" style="9" customWidth="1"/>
    <col min="4" max="5" width="9.140625" style="9"/>
  </cols>
  <sheetData>
    <row r="4" spans="1:11" ht="49.5" customHeight="1" x14ac:dyDescent="0.2">
      <c r="A4" s="15"/>
      <c r="B4" s="17" t="s">
        <v>35</v>
      </c>
      <c r="C4" s="17" t="s">
        <v>36</v>
      </c>
    </row>
    <row r="5" spans="1:11" ht="38.25" customHeight="1" x14ac:dyDescent="0.3">
      <c r="A5" s="7" t="s">
        <v>8</v>
      </c>
      <c r="B5" s="16">
        <f>'Kodeks korp. upravljanja'!K15</f>
        <v>0.15000000000000002</v>
      </c>
      <c r="C5" s="107">
        <f>SUM(B5:B9)</f>
        <v>0.78500000000000014</v>
      </c>
      <c r="D5" s="8"/>
      <c r="E5" s="8"/>
      <c r="F5" s="1"/>
      <c r="G5" s="1"/>
      <c r="H5" s="1"/>
      <c r="I5" s="1"/>
      <c r="J5" s="1"/>
      <c r="K5" s="1"/>
    </row>
    <row r="6" spans="1:11" ht="38.25" customHeight="1" x14ac:dyDescent="0.3">
      <c r="A6" s="7" t="s">
        <v>2</v>
      </c>
      <c r="B6" s="16">
        <f>'Kodeks korp. upravljanja'!K24</f>
        <v>0.20100000000000001</v>
      </c>
      <c r="C6" s="107"/>
      <c r="D6" s="8"/>
      <c r="E6" s="8"/>
      <c r="F6" s="1"/>
      <c r="G6" s="1"/>
      <c r="H6" s="1"/>
    </row>
    <row r="7" spans="1:11" ht="38.25" customHeight="1" x14ac:dyDescent="0.3">
      <c r="A7" s="7" t="s">
        <v>6</v>
      </c>
      <c r="B7" s="16">
        <f>'Kodeks korp. upravljanja'!K47</f>
        <v>0.13400000000000009</v>
      </c>
      <c r="C7" s="107"/>
      <c r="D7" s="14"/>
      <c r="E7" s="14"/>
      <c r="F7" s="4"/>
      <c r="G7" s="4"/>
      <c r="H7" s="5"/>
      <c r="I7" s="5"/>
      <c r="J7" s="5"/>
      <c r="K7" s="5"/>
    </row>
    <row r="8" spans="1:11" ht="38.25" customHeight="1" x14ac:dyDescent="0.2">
      <c r="A8" s="7" t="s">
        <v>9</v>
      </c>
      <c r="B8" s="16">
        <f>'Kodeks korp. upravljanja'!K84</f>
        <v>0.1</v>
      </c>
      <c r="C8" s="107"/>
    </row>
    <row r="9" spans="1:11" ht="38.25" customHeight="1" x14ac:dyDescent="0.2">
      <c r="A9" s="7" t="s">
        <v>10</v>
      </c>
      <c r="B9" s="16">
        <f>'Kodeks korp. upravljanja'!K95</f>
        <v>0.2</v>
      </c>
      <c r="C9" s="107"/>
    </row>
    <row r="10" spans="1:11" ht="15" x14ac:dyDescent="0.2">
      <c r="A10" s="13"/>
    </row>
  </sheetData>
  <mergeCells count="1">
    <mergeCell ref="C5:C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Kodeks korp. upravljanja</vt:lpstr>
      <vt:lpstr>Uspješnost</vt:lpstr>
      <vt:lpstr>'Kodeks korp. upravljanja'!Podrucje_ispisa</vt:lpstr>
    </vt:vector>
  </TitlesOfParts>
  <Company>Zagrebacka burza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Damir Veizović - Uprava</cp:lastModifiedBy>
  <cp:lastPrinted>2018-01-11T14:58:39Z</cp:lastPrinted>
  <dcterms:created xsi:type="dcterms:W3CDTF">2012-11-20T14:42:42Z</dcterms:created>
  <dcterms:modified xsi:type="dcterms:W3CDTF">2018-02-27T16:11:32Z</dcterms:modified>
</cp:coreProperties>
</file>