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855" activeTab="0"/>
  </bookViews>
  <sheets>
    <sheet name="GENERAL INFO" sheetId="1" r:id="rId1"/>
    <sheet name="Balance Sheet" sheetId="2" r:id="rId2"/>
    <sheet name="Income Statement" sheetId="3" r:id="rId3"/>
    <sheet name="CF_I" sheetId="4" r:id="rId4"/>
    <sheet name="CF_D" sheetId="5" state="hidden" r:id="rId5"/>
    <sheet name="SCE" sheetId="6" r:id="rId6"/>
    <sheet name="Notes" sheetId="7" r:id="rId7"/>
  </sheets>
  <definedNames>
    <definedName name="_xlnm.Print_Area" localSheetId="0">'GENERAL INFO'!$A$1:$I$63</definedName>
    <definedName name="_xlnm.Print_Area" localSheetId="6">'Notes'!$A$1:$J$53</definedName>
    <definedName name="_xlnm.Print_Area" localSheetId="5">'SCE'!$A$1:$K$25</definedName>
  </definedNames>
  <calcPr fullCalcOnLoad="1"/>
</workbook>
</file>

<file path=xl/sharedStrings.xml><?xml version="1.0" encoding="utf-8"?>
<sst xmlns="http://schemas.openxmlformats.org/spreadsheetml/2006/main" count="405" uniqueCount="373">
  <si>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</si>
  <si>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</si>
  <si>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</si>
  <si>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</si>
  <si>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</si>
  <si>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</si>
  <si>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</si>
  <si>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</si>
  <si>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</si>
  <si>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</si>
  <si>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</si>
  <si>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</si>
  <si>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</si>
  <si>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</si>
  <si>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</si>
  <si>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</si>
  <si>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</si>
  <si>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</si>
  <si>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</si>
  <si>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</si>
  <si>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</si>
  <si>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</si>
  <si>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</si>
  <si>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</si>
  <si>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</si>
  <si>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</si>
  <si>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</si>
  <si>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</si>
  <si>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</si>
  <si>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</si>
  <si>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</si>
  <si>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</si>
  <si>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</si>
  <si>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</si>
  <si>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</si>
  <si>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</si>
  <si>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</si>
  <si>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</si>
  <si>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</si>
  <si>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</si>
  <si>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</si>
  <si>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</si>
  <si>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</si>
  <si>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</si>
  <si>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</si>
  <si>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</si>
  <si>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</si>
  <si>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</si>
  <si>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</si>
  <si>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</si>
  <si>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</si>
  <si>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MB:</t>
  </si>
  <si>
    <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</si>
  <si>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</si>
  <si>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</si>
  <si>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</si>
  <si>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</si>
  <si>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</si>
  <si>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</si>
  <si>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</si>
  <si>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Appendix 1</t>
  </si>
  <si>
    <t>Reporting period</t>
  </si>
  <si>
    <t>to</t>
  </si>
  <si>
    <t>GFI-POD Annual Business Financial Statement</t>
  </si>
  <si>
    <t>Statistical Number (MB):</t>
  </si>
  <si>
    <t>Registration Number (MBS):</t>
  </si>
  <si>
    <t>Personal Identification Number (PIN):</t>
  </si>
  <si>
    <t>Issuer's corporate name:</t>
  </si>
  <si>
    <t>Postal code and town/city:</t>
  </si>
  <si>
    <t>Street and street number:</t>
  </si>
  <si>
    <t>e-mail:</t>
  </si>
  <si>
    <t>Web:</t>
  </si>
  <si>
    <t>Municipality/City code:</t>
  </si>
  <si>
    <t>County code and name:</t>
  </si>
  <si>
    <t>Consolidated statement</t>
  </si>
  <si>
    <t>Number of employees:</t>
  </si>
  <si>
    <t>(as at the end of the reporting period)</t>
  </si>
  <si>
    <t>NCA code</t>
  </si>
  <si>
    <t>Registered office:</t>
  </si>
  <si>
    <t>Accounting firm:</t>
  </si>
  <si>
    <t>Contact:</t>
  </si>
  <si>
    <t>(please insert only the contact's full name)</t>
  </si>
  <si>
    <t>Phone:</t>
  </si>
  <si>
    <t>Full name:</t>
  </si>
  <si>
    <t>Fax:</t>
  </si>
  <si>
    <t>(authorized representative)</t>
  </si>
  <si>
    <t xml:space="preserve">Documents disclosed: </t>
  </si>
  <si>
    <t>1. Financial statements (Balance Sheet, Income Statement, Cash Flow Statement, Statement of Changes in Equity</t>
  </si>
  <si>
    <t xml:space="preserve"> and notes to financial statements);</t>
  </si>
  <si>
    <t>L.S.</t>
  </si>
  <si>
    <t>(authorized representative's signature)</t>
  </si>
  <si>
    <t>BALANCE SHEET</t>
  </si>
  <si>
    <r>
      <t xml:space="preserve">ADP
</t>
    </r>
    <r>
      <rPr>
        <b/>
        <sz val="7"/>
        <rFont val="Arial"/>
        <family val="2"/>
      </rPr>
      <t>code</t>
    </r>
  </si>
  <si>
    <t>Preceding year</t>
  </si>
  <si>
    <t>Current year</t>
  </si>
  <si>
    <t>A)  SUBSCRIBED CAPITAL UNPAID</t>
  </si>
  <si>
    <r>
      <t xml:space="preserve">B)  NON CURRENT ASSETS </t>
    </r>
    <r>
      <rPr>
        <sz val="9"/>
        <rFont val="Arial"/>
        <family val="2"/>
      </rPr>
      <t>(003+010+020+029+033)</t>
    </r>
  </si>
  <si>
    <t>I. INTANGIBLE ASSETS (004 do 009)</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</si>
  <si>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</si>
  <si>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</si>
  <si>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</si>
  <si>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</si>
  <si>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</si>
  <si>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</si>
  <si>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</si>
  <si>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</si>
  <si>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</si>
  <si>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</si>
  <si>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</si>
  <si>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</si>
  <si>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</si>
  <si>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</si>
  <si>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</si>
  <si>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4. Loans to participating interest</t>
  </si>
  <si>
    <t xml:space="preserve">     5. Investments in securities</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</si>
  <si>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</si>
  <si>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</si>
  <si>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</si>
  <si>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</si>
  <si>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</si>
  <si>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</si>
  <si>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</si>
  <si>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r>
      <t xml:space="preserve">C)  CURENT ASSETS </t>
    </r>
    <r>
      <rPr>
        <sz val="9"/>
        <rFont val="Arial"/>
        <family val="2"/>
      </rPr>
      <t>(035+043+050+058)</t>
    </r>
  </si>
  <si>
    <t>I. INVENTORIES (036 do 042)</t>
  </si>
  <si>
    <t xml:space="preserve">   2. Work in progress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</si>
  <si>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</si>
  <si>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</si>
  <si>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</si>
  <si>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</si>
  <si>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</si>
  <si>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</si>
  <si>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</si>
  <si>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</si>
  <si>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6. Other receivables</t>
  </si>
  <si>
    <t>III. CURRENT FINANCIAL ASSETS (051 do 057)</t>
  </si>
  <si>
    <t xml:space="preserve">     7. Other financial assets</t>
  </si>
  <si>
    <t>D)  PREPAYMENTS AND ACCRUED INCOME</t>
  </si>
  <si>
    <r>
      <t xml:space="preserve">E)  TOTAL ASSETS </t>
    </r>
    <r>
      <rPr>
        <sz val="9"/>
        <rFont val="Arial"/>
        <family val="2"/>
      </rPr>
      <t>(001+002+034+059)</t>
    </r>
  </si>
  <si>
    <t>F)  OFF-BALANCE SHEET ITEMS</t>
  </si>
  <si>
    <t>LIABILITIES</t>
  </si>
  <si>
    <r>
      <t xml:space="preserve">A)  CAPITAL AND RESERVES </t>
    </r>
    <r>
      <rPr>
        <sz val="9"/>
        <rFont val="Arial"/>
        <family val="2"/>
      </rPr>
      <t>(063+064+065+071+072+075+078)</t>
    </r>
  </si>
  <si>
    <t>I. SHARE CAPITAL</t>
  </si>
  <si>
    <t>II. CAPITAL RESERVES</t>
  </si>
  <si>
    <t>III. RESERVES FROM PROFIT (066+067-068+069+070)</t>
  </si>
  <si>
    <t>1. Legal reserves</t>
  </si>
  <si>
    <t>2. Reserves for own shares</t>
  </si>
  <si>
    <t>4. Statutory reserves</t>
  </si>
  <si>
    <t>5. Other reserves</t>
  </si>
  <si>
    <t>IV. REVALUATION RESERVES</t>
  </si>
  <si>
    <t>1. Retained earnings</t>
  </si>
  <si>
    <t>VI. PROFIT OR LOSS FOR THE FINANCIAL YEAR (076-077)</t>
  </si>
  <si>
    <t>1. Profit for the financial year</t>
  </si>
  <si>
    <t>2. Loss for the financial year</t>
  </si>
  <si>
    <t>VII. MINORITY INTEREST</t>
  </si>
  <si>
    <r>
      <t xml:space="preserve">B)  PROVISIONS </t>
    </r>
    <r>
      <rPr>
        <sz val="9"/>
        <rFont val="Arial"/>
        <family val="2"/>
      </rPr>
      <t>(080 do 082)</t>
    </r>
  </si>
  <si>
    <t xml:space="preserve">     1. Provisions for pensions, severance pay and similar libabilities</t>
  </si>
  <si>
    <t xml:space="preserve">     2. Provisions for tax obligations</t>
  </si>
  <si>
    <t xml:space="preserve">     3. Other provisions</t>
  </si>
  <si>
    <r>
      <t xml:space="preserve">C)  NON-CURRENT LIBILITIES </t>
    </r>
    <r>
      <rPr>
        <sz val="9"/>
        <rFont val="Arial"/>
        <family val="2"/>
      </rPr>
      <t>(084 do 092)</t>
    </r>
  </si>
  <si>
    <t xml:space="preserve">     1. Liabilites to related parties</t>
  </si>
  <si>
    <t xml:space="preserve">     2. Liabilities for loans, deposits and other</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</si>
  <si>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</si>
  <si>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</si>
  <si>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</si>
  <si>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</si>
  <si>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</si>
  <si>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</si>
  <si>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rPr>
      <t>(094 do 105)</t>
    </r>
  </si>
  <si>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</si>
  <si>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</si>
  <si>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</si>
  <si>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</si>
  <si>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</si>
  <si>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</si>
  <si>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r>
      <t xml:space="preserve">F) TOTAL LIABILITIES </t>
    </r>
    <r>
      <rPr>
        <sz val="9"/>
        <rFont val="Arial"/>
        <family val="2"/>
      </rPr>
      <t>(062+079+083+093+106)</t>
    </r>
  </si>
  <si>
    <t>G)  OFF-BALANCE SHEET ITEMS</t>
  </si>
  <si>
    <t>A) CAPITAL AND RESERVES</t>
  </si>
  <si>
    <t>2. Attributable to non-controlling interests</t>
  </si>
  <si>
    <t>1. Attributable to parent company's shareholders</t>
  </si>
  <si>
    <t>Item</t>
  </si>
  <si>
    <t>INCOME STATEMENT</t>
  </si>
  <si>
    <t>ADP code</t>
  </si>
  <si>
    <t>Preceding period</t>
  </si>
  <si>
    <t>Current period</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</si>
  <si>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</si>
  <si>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</si>
  <si>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</si>
  <si>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</si>
  <si>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t xml:space="preserve">    1. Changes in inventories of finished products and work in progress</t>
  </si>
  <si>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</si>
  <si>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</si>
  <si>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</si>
  <si>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</si>
  <si>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</si>
  <si>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</si>
  <si>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</si>
  <si>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</si>
  <si>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</si>
  <si>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</si>
  <si>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</si>
  <si>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</si>
  <si>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</si>
  <si>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</si>
  <si>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</si>
  <si>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</si>
  <si>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</si>
  <si>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</si>
  <si>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</si>
  <si>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</si>
  <si>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</si>
  <si>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</si>
  <si>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</si>
  <si>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</si>
  <si>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</si>
  <si>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</si>
  <si>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</si>
  <si>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</si>
  <si>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</si>
  <si>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</si>
  <si>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</si>
  <si>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</si>
  <si>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</si>
  <si>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</si>
  <si>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</si>
  <si>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 EXPENSE</t>
  </si>
  <si>
    <r>
      <t xml:space="preserve">XIII. PROFIT OR LOSS FOR THE PERIOD </t>
    </r>
    <r>
      <rPr>
        <sz val="9"/>
        <rFont val="Arial"/>
        <family val="2"/>
      </rPr>
      <t>(148-151)</t>
    </r>
  </si>
  <si>
    <t xml:space="preserve">  1. Profit for the period (149-151)</t>
  </si>
  <si>
    <t xml:space="preserve">  2. Loss for the period (151-148)</t>
  </si>
  <si>
    <t>APPENDIX TO THE INCOME STATEMENT (to be completed by entities submitting consolidated financial statements)</t>
  </si>
  <si>
    <t>XIV. PROFIT OR LOSS FOR THE PERIOD</t>
  </si>
  <si>
    <t>APPENDIX TO THE BALANCE SHEET (to be completed by entities submitting the consolidated financial statement)</t>
  </si>
  <si>
    <t>Note 1.: The Appendix to the Balance Sheet is to be completed by entities submitting consolidated financial statements.</t>
  </si>
  <si>
    <t>STATEMENT OF OTHER COMPREHENSIVE INCOME (to be completed by entities subject to IFRS)</t>
  </si>
  <si>
    <t>I. PROFIT OR LOSS FOR THE PERIOD (= 152)</t>
  </si>
  <si>
    <r>
      <t xml:space="preserve">II. OTHER COMPREHENSIVE INCOME /LOSS BEFORE TAX </t>
    </r>
    <r>
      <rPr>
        <sz val="9"/>
        <rFont val="Arial"/>
        <family val="2"/>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</si>
  <si>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</si>
  <si>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</si>
  <si>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</si>
  <si>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</si>
  <si>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</si>
  <si>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</si>
  <si>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</si>
  <si>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</si>
  <si>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rPr>
      <t>(158-166)</t>
    </r>
  </si>
  <si>
    <t>V. TOTAL COMPREHENSIVE INCOME/LOSS FOR THE PERIOD (157+167)</t>
  </si>
  <si>
    <t>VI. TOTAL COMPREHENSIVE INCOME/LOSS FOR THE PERIOD</t>
  </si>
  <si>
    <t>APPENDIX to the Statement of Comprehensive Income (to be completed by entities submitting consolidated financial statements)</t>
  </si>
  <si>
    <t>CASH FLOW STATEMENT - Indirect Method</t>
  </si>
  <si>
    <t>CASH FLOW FROM OPERATING ACTIVITIES</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</si>
  <si>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</si>
  <si>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</si>
  <si>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</si>
  <si>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</si>
  <si>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</si>
  <si>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</si>
  <si>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</si>
  <si>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</si>
  <si>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</si>
  <si>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</si>
  <si>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</si>
  <si>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</si>
  <si>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 xml:space="preserve">   1. Income before taxes</t>
  </si>
  <si>
    <t>A2) NET DECREASE OF CASH FLOW FROM OPERATING ACTIVITIES (012-007)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</si>
  <si>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</si>
  <si>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</si>
  <si>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</si>
  <si>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</si>
  <si>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</si>
  <si>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</si>
  <si>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</si>
  <si>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</si>
  <si>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</si>
  <si>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</si>
  <si>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</si>
  <si>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</si>
  <si>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</si>
  <si>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</si>
  <si>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</si>
  <si>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</si>
  <si>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</si>
  <si>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</si>
  <si>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</si>
  <si>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</si>
  <si>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</si>
  <si>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</si>
  <si>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</si>
  <si>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</si>
  <si>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</si>
  <si>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</si>
  <si>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</si>
  <si>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</si>
  <si>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</si>
  <si>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</si>
  <si>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</si>
  <si>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equity and debt financial instruments</t>
  </si>
  <si>
    <t>STATEMENT OF CHANGES IN EQUITY</t>
  </si>
  <si>
    <t>for</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</si>
  <si>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</si>
  <si>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</si>
  <si>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</si>
  <si>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</si>
  <si>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</si>
  <si>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</si>
  <si>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</si>
  <si>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</si>
  <si>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</si>
  <si>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</si>
  <si>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</si>
  <si>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</si>
  <si>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</si>
  <si>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</si>
  <si>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</si>
  <si>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</si>
  <si>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 xml:space="preserve">  1. Subscribed capital</t>
  </si>
  <si>
    <t>17 b. Attributable to non-controlling interests</t>
  </si>
  <si>
    <t>17 a. Attributable to parent company's shareholders</t>
  </si>
  <si>
    <t>The equity decreasing items are preceded by a minus 
The data under ADP codes 001 to 009 is to be entered as balance as at the balance sheet date</t>
  </si>
  <si>
    <t>Notes to Financial Statements</t>
  </si>
  <si>
    <t xml:space="preserve">(1) The notes to financial statements include additional and supplemental information not presented in the Balance Sheet, Income Statement, Cash Flow Statement or the Statement of Changes in Equity in accordance with the provisions of the relevant financial reporting standards. </t>
  </si>
  <si>
    <t>Consolidated entity's companies (according to IFRS):</t>
  </si>
  <si>
    <t xml:space="preserve">   1. Research and Development expenditure</t>
  </si>
  <si>
    <t xml:space="preserve">   2. Patents, licences, royalties, trademarks and service marks, software and similar rights</t>
  </si>
  <si>
    <t xml:space="preserve">    4. Tools, plants and vehicles</t>
  </si>
  <si>
    <t xml:space="preserve">   1. Raw materials and consumables</t>
  </si>
  <si>
    <t xml:space="preserve">     3. Participating interests (shares)</t>
  </si>
  <si>
    <t xml:space="preserve">     6. Loans, deposits and similar</t>
  </si>
  <si>
    <t xml:space="preserve">   3. Finished products</t>
  </si>
  <si>
    <t xml:space="preserve">   4. Receivables from employees and members of entrepreneur</t>
  </si>
  <si>
    <t xml:space="preserve">   5. Receivables from Government and other institutions</t>
  </si>
  <si>
    <t xml:space="preserve">     3. Participating interests (shares) </t>
  </si>
  <si>
    <t xml:space="preserve">     4. Loans to participating interests owners</t>
  </si>
  <si>
    <t xml:space="preserve">     6. Given loans, deposits and similar</t>
  </si>
  <si>
    <t>IV. CASH AND CASH EQUIVALENTS</t>
  </si>
  <si>
    <t xml:space="preserve">     3. Liabilities to banks and other financial institutions</t>
  </si>
  <si>
    <t xml:space="preserve">     4. Liabilities for advance payments</t>
  </si>
  <si>
    <t xml:space="preserve">     6. Liabilities upon loan stocks</t>
  </si>
  <si>
    <t xml:space="preserve">     7. Liabilities to participating interests</t>
  </si>
  <si>
    <t>3. Own stocks and shares (deductible items)</t>
  </si>
  <si>
    <t>V. RETAINED EARNINGS OR LOSS CARRIED FORWARD (073-074)</t>
  </si>
  <si>
    <t>2. Loss carried forward</t>
  </si>
  <si>
    <t xml:space="preserve">2. Management Interim Report; </t>
  </si>
  <si>
    <t>3. Declaration of the persons responsible for preparing the issuer's statements;</t>
  </si>
  <si>
    <t>4. Decision of the competent authority (proposal) on the establishment of Annual Financial Statements; and</t>
  </si>
  <si>
    <t>5. Decision on the Proposal for distribution of profit or loss coverage.</t>
  </si>
  <si>
    <t>03203263</t>
  </si>
  <si>
    <t>040022901</t>
  </si>
  <si>
    <t>47625429199</t>
  </si>
  <si>
    <t>Arena Hospitality Group d.d.</t>
  </si>
  <si>
    <t>Pula</t>
  </si>
  <si>
    <t>Smareglina ulica 3</t>
  </si>
  <si>
    <t>uprava@arenahospitalitygroup.com</t>
  </si>
  <si>
    <t>www.arenahospitalitygroup.com</t>
  </si>
  <si>
    <t>Istarska</t>
  </si>
  <si>
    <t>YES</t>
  </si>
  <si>
    <t>5510</t>
  </si>
  <si>
    <t>Mažurana d.o.o.</t>
  </si>
  <si>
    <t>Ulika d.o.o.</t>
  </si>
  <si>
    <t>Sugarhill Investments B.V.</t>
  </si>
  <si>
    <t>Germany Real Estate B.V.</t>
  </si>
  <si>
    <t>Zagreb, Radnička cesta 80</t>
  </si>
  <si>
    <t>Nizozemska, Amsterdam</t>
  </si>
  <si>
    <t>080662589</t>
  </si>
  <si>
    <t>080662845</t>
  </si>
  <si>
    <t>320830051/ Trg.komora Nizozemska</t>
  </si>
  <si>
    <t>35832975/Trg. komora Nizozemska</t>
  </si>
  <si>
    <t>Čale Neven</t>
  </si>
  <si>
    <t>052/223 811</t>
  </si>
  <si>
    <t>052/212 132</t>
  </si>
  <si>
    <t>ncale@arenahospitalitygroup.com</t>
  </si>
  <si>
    <t>Reuel Israel Gavriel Slonim, Milena Perković</t>
  </si>
  <si>
    <t>as at 31.12.2017</t>
  </si>
  <si>
    <t>Taxpayer: Arena Hospitality Group d.d.</t>
  </si>
  <si>
    <t>for 01.01.2017 to 31.12.2017</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</si>
</sst>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5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b/>
      <i/>
      <sz val="9"/>
      <color indexed="10"/>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8.5"/>
      <color indexed="20"/>
      <name val="Arial"/>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8.5"/>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theme="0" tint="-0.3499799966812134"/>
        <bgColor indexed="64"/>
      </patternFill>
    </fill>
    <fill>
      <patternFill patternType="solid">
        <fgColor theme="0" tint="-0.24997000396251678"/>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top style="hair"/>
      <bottom style="thin"/>
    </border>
    <border>
      <left style="thin"/>
      <right style="thin"/>
      <top style="thin"/>
      <bottom style="thin"/>
    </border>
    <border>
      <left style="thin"/>
      <right style="thin"/>
      <top/>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style="thin"/>
      <right/>
      <top style="thin"/>
      <bottom/>
    </border>
    <border>
      <left style="thin"/>
      <right/>
      <top style="thin"/>
      <bottom style="thin"/>
    </border>
    <border>
      <left/>
      <right/>
      <top style="medium"/>
      <bottom/>
    </border>
    <border>
      <left/>
      <right style="thin"/>
      <top style="medium"/>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hair"/>
      <bottom/>
    </border>
    <border>
      <left/>
      <right/>
      <top style="hair"/>
      <bottom/>
    </border>
    <border>
      <left/>
      <right style="thin"/>
      <top style="hair"/>
      <botto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20" borderId="1" applyNumberFormat="0" applyFont="0" applyAlignment="0" applyProtection="0"/>
    <xf numFmtId="0" fontId="40" fillId="21" borderId="0" applyNumberFormat="0" applyBorder="0" applyAlignment="0" applyProtection="0"/>
    <xf numFmtId="0" fontId="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1" fillId="28" borderId="2" applyNumberFormat="0" applyAlignment="0" applyProtection="0"/>
    <xf numFmtId="0" fontId="42" fillId="28" borderId="3"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8" fillId="0" borderId="0">
      <alignment/>
      <protection/>
    </xf>
    <xf numFmtId="0" fontId="9" fillId="0" borderId="0">
      <alignment vertical="top"/>
      <protection/>
    </xf>
    <xf numFmtId="0" fontId="4" fillId="0" borderId="0">
      <alignment/>
      <protection/>
    </xf>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31" borderId="8" applyNumberFormat="0" applyAlignment="0" applyProtection="0"/>
    <xf numFmtId="0" fontId="9"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8">
    <xf numFmtId="0" fontId="0" fillId="0" borderId="0" xfId="0" applyAlignment="1">
      <alignment/>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3" fontId="2" fillId="0" borderId="14"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3" fontId="2" fillId="0" borderId="10" xfId="0" applyNumberFormat="1" applyFont="1" applyFill="1" applyBorder="1" applyAlignment="1" applyProtection="1">
      <alignment vertical="center"/>
      <protection locked="0"/>
    </xf>
    <xf numFmtId="3" fontId="2" fillId="0" borderId="13" xfId="0" applyNumberFormat="1" applyFont="1" applyFill="1" applyBorder="1" applyAlignment="1" applyProtection="1">
      <alignment vertical="center"/>
      <protection locked="0"/>
    </xf>
    <xf numFmtId="164" fontId="3" fillId="0" borderId="15" xfId="0" applyNumberFormat="1" applyFont="1" applyFill="1" applyBorder="1" applyAlignment="1">
      <alignment horizontal="center" vertical="center"/>
    </xf>
    <xf numFmtId="0" fontId="4" fillId="0" borderId="0" xfId="52" applyFont="1" applyAlignment="1">
      <alignment/>
      <protection/>
    </xf>
    <xf numFmtId="0" fontId="0" fillId="0" borderId="0" xfId="52" applyFont="1" applyAlignment="1">
      <alignment/>
      <protection/>
    </xf>
    <xf numFmtId="0" fontId="4" fillId="0" borderId="16" xfId="52" applyFont="1" applyFill="1" applyBorder="1" applyAlignment="1" applyProtection="1">
      <alignment horizontal="center" vertical="center"/>
      <protection hidden="1" locked="0"/>
    </xf>
    <xf numFmtId="0" fontId="3" fillId="0" borderId="0" xfId="52" applyFont="1" applyFill="1" applyBorder="1" applyAlignment="1" applyProtection="1">
      <alignment horizontal="left" vertical="center"/>
      <protection hidden="1"/>
    </xf>
    <xf numFmtId="0" fontId="4" fillId="0" borderId="0" xfId="52" applyFont="1" applyFill="1" applyBorder="1" applyAlignment="1" applyProtection="1">
      <alignment vertical="center"/>
      <protection hidden="1"/>
    </xf>
    <xf numFmtId="0" fontId="4" fillId="0" borderId="0" xfId="52" applyFont="1" applyFill="1" applyBorder="1" applyAlignment="1" applyProtection="1">
      <alignment horizontal="center" vertical="center" wrapText="1"/>
      <protection hidden="1"/>
    </xf>
    <xf numFmtId="0" fontId="4" fillId="0" borderId="0" xfId="52" applyFont="1" applyBorder="1" applyAlignment="1" applyProtection="1">
      <alignment/>
      <protection hidden="1"/>
    </xf>
    <xf numFmtId="0" fontId="12" fillId="0" borderId="0" xfId="52" applyFont="1" applyBorder="1" applyAlignment="1" applyProtection="1">
      <alignment horizontal="right" vertical="center" wrapText="1"/>
      <protection hidden="1"/>
    </xf>
    <xf numFmtId="0" fontId="12" fillId="0" borderId="0" xfId="52" applyNumberFormat="1" applyFont="1" applyFill="1" applyBorder="1" applyAlignment="1" applyProtection="1">
      <alignment horizontal="right" vertical="center" shrinkToFit="1"/>
      <protection hidden="1" locked="0"/>
    </xf>
    <xf numFmtId="0" fontId="12" fillId="0" borderId="0" xfId="52" applyFont="1" applyFill="1" applyBorder="1" applyAlignment="1" applyProtection="1">
      <alignment horizontal="left" vertical="center"/>
      <protection hidden="1"/>
    </xf>
    <xf numFmtId="0" fontId="4" fillId="0" borderId="0" xfId="52" applyFont="1" applyBorder="1" applyAlignment="1" applyProtection="1">
      <alignment horizontal="lef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protection hidden="1"/>
    </xf>
    <xf numFmtId="0" fontId="3" fillId="0" borderId="0" xfId="52" applyFont="1" applyBorder="1" applyAlignment="1" applyProtection="1">
      <alignment vertical="top"/>
      <protection hidden="1"/>
    </xf>
    <xf numFmtId="0" fontId="4" fillId="0" borderId="0" xfId="52" applyFont="1" applyFill="1" applyBorder="1" applyAlignment="1" applyProtection="1">
      <alignment/>
      <protection hidden="1"/>
    </xf>
    <xf numFmtId="0" fontId="4" fillId="0" borderId="0" xfId="52" applyFont="1" applyBorder="1" applyAlignment="1" applyProtection="1">
      <alignment horizontal="center" vertical="center"/>
      <protection hidden="1" locked="0"/>
    </xf>
    <xf numFmtId="0" fontId="4" fillId="0" borderId="0" xfId="52" applyFont="1" applyBorder="1" applyAlignment="1" applyProtection="1">
      <alignment horizontal="right" vertical="top"/>
      <protection hidden="1"/>
    </xf>
    <xf numFmtId="0" fontId="4" fillId="0" borderId="0" xfId="52" applyFont="1" applyBorder="1" applyAlignment="1">
      <alignment/>
      <protection/>
    </xf>
    <xf numFmtId="0" fontId="4" fillId="0" borderId="0" xfId="52" applyFont="1" applyBorder="1" applyAlignment="1" applyProtection="1">
      <alignment horizontal="left" vertical="top"/>
      <protection hidden="1"/>
    </xf>
    <xf numFmtId="0" fontId="4" fillId="0" borderId="17" xfId="52" applyFont="1" applyBorder="1" applyAlignment="1" applyProtection="1">
      <alignment/>
      <protection hidden="1"/>
    </xf>
    <xf numFmtId="0" fontId="4" fillId="0" borderId="0" xfId="52" applyFont="1" applyBorder="1" applyAlignment="1" applyProtection="1">
      <alignment vertical="center"/>
      <protection hidden="1"/>
    </xf>
    <xf numFmtId="0" fontId="4" fillId="0" borderId="18" xfId="52" applyFont="1" applyBorder="1" applyAlignment="1" applyProtection="1">
      <alignment/>
      <protection hidden="1"/>
    </xf>
    <xf numFmtId="0" fontId="4" fillId="0" borderId="18" xfId="52" applyFont="1" applyBorder="1" applyAlignment="1">
      <alignment/>
      <protection/>
    </xf>
    <xf numFmtId="0" fontId="9" fillId="0" borderId="0" xfId="58">
      <alignment vertical="top"/>
      <protection/>
    </xf>
    <xf numFmtId="0" fontId="9" fillId="0" borderId="0" xfId="58" applyAlignment="1">
      <alignment/>
      <protection/>
    </xf>
    <xf numFmtId="0" fontId="16" fillId="0" borderId="0" xfId="58" applyFont="1" applyAlignment="1">
      <alignment/>
      <protection/>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0" fontId="13" fillId="0" borderId="0" xfId="58" applyFont="1" applyBorder="1" applyAlignment="1" applyProtection="1">
      <alignment vertical="center"/>
      <protection hidden="1"/>
    </xf>
    <xf numFmtId="0" fontId="4" fillId="0" borderId="0" xfId="52" applyFont="1" applyBorder="1" applyAlignment="1" applyProtection="1">
      <alignment horizontal="right" wrapText="1"/>
      <protection hidden="1"/>
    </xf>
    <xf numFmtId="0" fontId="0" fillId="0" borderId="0" xfId="0" applyFill="1" applyAlignment="1">
      <alignment/>
    </xf>
    <xf numFmtId="3" fontId="2" fillId="0" borderId="10"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3" fontId="2" fillId="0" borderId="14" xfId="0" applyNumberFormat="1" applyFont="1" applyFill="1" applyBorder="1" applyAlignment="1" applyProtection="1">
      <alignment vertical="center"/>
      <protection hidden="1"/>
    </xf>
    <xf numFmtId="3" fontId="2" fillId="0" borderId="19" xfId="0" applyNumberFormat="1" applyFont="1" applyFill="1" applyBorder="1" applyAlignment="1" applyProtection="1">
      <alignment vertical="center"/>
      <protection hidden="1"/>
    </xf>
    <xf numFmtId="0" fontId="3"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58" applyFont="1" applyFill="1" applyAlignment="1">
      <alignment wrapText="1"/>
      <protection/>
    </xf>
    <xf numFmtId="0" fontId="0" fillId="0" borderId="0" xfId="0" applyFont="1" applyFill="1" applyAlignment="1">
      <alignment/>
    </xf>
    <xf numFmtId="0" fontId="0" fillId="0" borderId="0" xfId="58" applyFont="1" applyFill="1" applyBorder="1" applyAlignment="1">
      <alignment wrapText="1"/>
      <protection/>
    </xf>
    <xf numFmtId="0" fontId="4" fillId="0" borderId="17" xfId="52" applyFont="1" applyBorder="1" applyAlignment="1">
      <alignment/>
      <protection/>
    </xf>
    <xf numFmtId="0" fontId="4" fillId="0" borderId="22" xfId="52" applyFont="1" applyBorder="1" applyAlignment="1">
      <alignment/>
      <protection/>
    </xf>
    <xf numFmtId="0" fontId="4" fillId="0" borderId="23" xfId="52" applyFont="1" applyFill="1" applyBorder="1" applyAlignment="1" applyProtection="1">
      <alignment horizontal="left" vertical="center" wrapText="1"/>
      <protection hidden="1"/>
    </xf>
    <xf numFmtId="0" fontId="4" fillId="0" borderId="16" xfId="52" applyFont="1" applyFill="1" applyBorder="1" applyAlignment="1" applyProtection="1">
      <alignment vertical="center"/>
      <protection hidden="1"/>
    </xf>
    <xf numFmtId="0" fontId="4" fillId="0" borderId="23" xfId="52" applyFont="1" applyBorder="1" applyAlignment="1" applyProtection="1">
      <alignment horizontal="left" vertical="center" wrapText="1"/>
      <protection hidden="1"/>
    </xf>
    <xf numFmtId="0" fontId="4" fillId="0" borderId="16" xfId="52" applyFont="1" applyBorder="1" applyAlignment="1" applyProtection="1">
      <alignment/>
      <protection hidden="1"/>
    </xf>
    <xf numFmtId="0" fontId="12" fillId="0" borderId="0" xfId="52" applyFont="1" applyBorder="1" applyAlignment="1" applyProtection="1">
      <alignment horizontal="right"/>
      <protection hidden="1"/>
    </xf>
    <xf numFmtId="0" fontId="4" fillId="0" borderId="23" xfId="52" applyFont="1" applyFill="1" applyBorder="1" applyAlignment="1" applyProtection="1">
      <alignment/>
      <protection hidden="1"/>
    </xf>
    <xf numFmtId="0" fontId="4" fillId="0" borderId="23" xfId="52" applyFont="1" applyBorder="1" applyAlignment="1" applyProtection="1">
      <alignment wrapText="1"/>
      <protection hidden="1"/>
    </xf>
    <xf numFmtId="0" fontId="4" fillId="0" borderId="16" xfId="52" applyFont="1" applyBorder="1" applyAlignment="1" applyProtection="1">
      <alignment horizontal="right"/>
      <protection hidden="1"/>
    </xf>
    <xf numFmtId="0" fontId="4" fillId="0" borderId="23" xfId="52" applyFont="1" applyBorder="1" applyAlignment="1" applyProtection="1">
      <alignment/>
      <protection hidden="1"/>
    </xf>
    <xf numFmtId="0" fontId="4" fillId="0" borderId="16" xfId="52" applyFont="1" applyBorder="1" applyAlignment="1" applyProtection="1">
      <alignment horizontal="right" wrapText="1"/>
      <protection hidden="1"/>
    </xf>
    <xf numFmtId="0" fontId="3" fillId="0" borderId="23" xfId="52" applyFont="1" applyFill="1" applyBorder="1" applyAlignment="1" applyProtection="1">
      <alignment horizontal="right" vertical="center"/>
      <protection hidden="1" locked="0"/>
    </xf>
    <xf numFmtId="0" fontId="4" fillId="0" borderId="23" xfId="52" applyFont="1" applyBorder="1" applyAlignment="1" applyProtection="1">
      <alignment vertical="top"/>
      <protection hidden="1"/>
    </xf>
    <xf numFmtId="0" fontId="4" fillId="0" borderId="23" xfId="52" applyFont="1" applyBorder="1" applyAlignment="1" applyProtection="1">
      <alignment horizontal="left" vertical="top" wrapText="1"/>
      <protection hidden="1"/>
    </xf>
    <xf numFmtId="0" fontId="4" fillId="0" borderId="16" xfId="52" applyFont="1" applyBorder="1" applyAlignment="1">
      <alignment/>
      <protection/>
    </xf>
    <xf numFmtId="0" fontId="4" fillId="0" borderId="16" xfId="52" applyFont="1" applyBorder="1" applyAlignment="1" applyProtection="1">
      <alignment horizontal="right" vertical="top"/>
      <protection hidden="1"/>
    </xf>
    <xf numFmtId="0" fontId="4" fillId="0" borderId="16" xfId="52" applyFont="1" applyBorder="1" applyAlignment="1" applyProtection="1">
      <alignment horizontal="left" vertical="top"/>
      <protection hidden="1"/>
    </xf>
    <xf numFmtId="0" fontId="4" fillId="0" borderId="23" xfId="52" applyFont="1" applyBorder="1" applyAlignment="1" applyProtection="1">
      <alignment horizontal="left"/>
      <protection hidden="1"/>
    </xf>
    <xf numFmtId="0" fontId="4" fillId="0" borderId="22" xfId="52" applyFont="1" applyBorder="1" applyAlignment="1" applyProtection="1">
      <alignment/>
      <protection hidden="1"/>
    </xf>
    <xf numFmtId="0" fontId="4" fillId="0" borderId="16" xfId="52" applyFont="1" applyBorder="1" applyAlignment="1" applyProtection="1">
      <alignment horizontal="left"/>
      <protection hidden="1"/>
    </xf>
    <xf numFmtId="0" fontId="4" fillId="0" borderId="23" xfId="52" applyFont="1" applyFill="1" applyBorder="1" applyAlignment="1" applyProtection="1">
      <alignment vertical="center"/>
      <protection hidden="1"/>
    </xf>
    <xf numFmtId="0" fontId="13" fillId="0" borderId="23" xfId="58" applyFont="1" applyFill="1" applyBorder="1" applyAlignment="1" applyProtection="1">
      <alignment vertical="center"/>
      <protection hidden="1"/>
    </xf>
    <xf numFmtId="0" fontId="13" fillId="0" borderId="0" xfId="58" applyFont="1" applyBorder="1" applyAlignment="1" applyProtection="1">
      <alignment horizontal="left"/>
      <protection hidden="1"/>
    </xf>
    <xf numFmtId="0" fontId="9" fillId="0" borderId="0" xfId="58" applyBorder="1" applyAlignment="1">
      <alignment/>
      <protection/>
    </xf>
    <xf numFmtId="0" fontId="9" fillId="0" borderId="23" xfId="58" applyBorder="1" applyAlignment="1">
      <alignment/>
      <protection/>
    </xf>
    <xf numFmtId="0" fontId="3" fillId="0" borderId="16" xfId="52" applyFont="1" applyBorder="1" applyAlignment="1" applyProtection="1">
      <alignment vertical="center"/>
      <protection hidden="1"/>
    </xf>
    <xf numFmtId="0" fontId="4" fillId="0" borderId="24" xfId="52" applyFont="1" applyBorder="1" applyAlignment="1" applyProtection="1">
      <alignment/>
      <protection hidden="1"/>
    </xf>
    <xf numFmtId="0" fontId="4" fillId="0" borderId="25" xfId="52" applyFont="1" applyFill="1" applyBorder="1" applyAlignment="1" applyProtection="1">
      <alignment horizontal="right" vertical="top" wrapText="1"/>
      <protection hidden="1"/>
    </xf>
    <xf numFmtId="0" fontId="4" fillId="0" borderId="26" xfId="52" applyFont="1" applyFill="1" applyBorder="1" applyAlignment="1" applyProtection="1">
      <alignment horizontal="right" vertical="top" wrapText="1"/>
      <protection hidden="1"/>
    </xf>
    <xf numFmtId="0" fontId="4" fillId="0" borderId="26" xfId="52" applyFont="1" applyFill="1" applyBorder="1" applyAlignment="1" applyProtection="1">
      <alignment/>
      <protection hidden="1"/>
    </xf>
    <xf numFmtId="0" fontId="4" fillId="0" borderId="27" xfId="52" applyFont="1" applyFill="1" applyBorder="1" applyAlignment="1" applyProtection="1">
      <alignment/>
      <protection hidden="1"/>
    </xf>
    <xf numFmtId="3" fontId="0" fillId="0" borderId="0" xfId="0" applyNumberFormat="1" applyFill="1" applyAlignment="1">
      <alignment/>
    </xf>
    <xf numFmtId="0" fontId="7" fillId="0" borderId="20" xfId="0" applyFont="1" applyFill="1" applyBorder="1" applyAlignment="1" applyProtection="1">
      <alignment vertical="center" wrapText="1"/>
      <protection hidden="1"/>
    </xf>
    <xf numFmtId="0" fontId="0" fillId="0" borderId="17" xfId="0" applyFont="1" applyFill="1" applyBorder="1" applyAlignment="1">
      <alignment vertical="center"/>
    </xf>
    <xf numFmtId="3" fontId="0" fillId="0" borderId="17" xfId="0" applyNumberFormat="1" applyFont="1" applyFill="1" applyBorder="1" applyAlignment="1">
      <alignment vertical="center"/>
    </xf>
    <xf numFmtId="3" fontId="0" fillId="0" borderId="22" xfId="0" applyNumberFormat="1" applyFont="1" applyFill="1" applyBorder="1" applyAlignment="1">
      <alignment vertical="center"/>
    </xf>
    <xf numFmtId="0" fontId="10" fillId="0" borderId="28" xfId="58" applyFont="1" applyFill="1" applyBorder="1" applyAlignment="1">
      <alignment horizontal="center" vertical="center" wrapText="1"/>
      <protection/>
    </xf>
    <xf numFmtId="0" fontId="0" fillId="0" borderId="17" xfId="0" applyFont="1" applyFill="1" applyBorder="1" applyAlignment="1">
      <alignment horizontal="center" vertical="center" wrapText="1"/>
    </xf>
    <xf numFmtId="14" fontId="7" fillId="0" borderId="17" xfId="58" applyNumberFormat="1" applyFont="1" applyFill="1" applyBorder="1" applyAlignment="1" applyProtection="1">
      <alignment horizontal="center" vertical="center"/>
      <protection hidden="1" locked="0"/>
    </xf>
    <xf numFmtId="0" fontId="0" fillId="0" borderId="22" xfId="0" applyFont="1" applyFill="1" applyBorder="1" applyAlignment="1">
      <alignment horizontal="center" vertical="center" wrapText="1"/>
    </xf>
    <xf numFmtId="0" fontId="4" fillId="0" borderId="0"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0" xfId="52" applyFont="1" applyBorder="1" applyAlignment="1" applyProtection="1">
      <alignment vertical="top"/>
      <protection hidden="1"/>
    </xf>
    <xf numFmtId="0" fontId="4" fillId="0" borderId="0" xfId="52" applyFont="1" applyBorder="1" applyAlignment="1" applyProtection="1">
      <alignment horizontal="left"/>
      <protection hidden="1"/>
    </xf>
    <xf numFmtId="0" fontId="7" fillId="0" borderId="17" xfId="58" applyFont="1" applyFill="1" applyBorder="1" applyAlignment="1" applyProtection="1">
      <alignment horizontal="center" vertical="center"/>
      <protection hidden="1"/>
    </xf>
    <xf numFmtId="14" fontId="3" fillId="33" borderId="20" xfId="52" applyNumberFormat="1" applyFont="1" applyFill="1" applyBorder="1" applyAlignment="1" applyProtection="1">
      <alignment horizontal="center" vertical="center"/>
      <protection hidden="1" locked="0"/>
    </xf>
    <xf numFmtId="1" fontId="3" fillId="33" borderId="21" xfId="52" applyNumberFormat="1" applyFont="1" applyFill="1" applyBorder="1" applyAlignment="1" applyProtection="1">
      <alignment horizontal="center" vertical="center"/>
      <protection hidden="1" locked="0"/>
    </xf>
    <xf numFmtId="0" fontId="3" fillId="33" borderId="21" xfId="52" applyFont="1" applyFill="1" applyBorder="1" applyAlignment="1" applyProtection="1">
      <alignment horizontal="center" vertical="center"/>
      <protection hidden="1" locked="0"/>
    </xf>
    <xf numFmtId="3" fontId="3" fillId="33" borderId="21" xfId="52" applyNumberFormat="1" applyFont="1" applyFill="1" applyBorder="1" applyAlignment="1" applyProtection="1">
      <alignment horizontal="right" vertical="center"/>
      <protection hidden="1" locked="0"/>
    </xf>
    <xf numFmtId="49" fontId="3" fillId="33" borderId="21" xfId="52" applyNumberFormat="1" applyFont="1" applyFill="1" applyBorder="1" applyAlignment="1" applyProtection="1">
      <alignment horizontal="right" vertical="center"/>
      <protection hidden="1" locked="0"/>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0" xfId="52" applyFont="1" applyBorder="1" applyAlignment="1" applyProtection="1">
      <alignment horizontal="right" vertical="top"/>
      <protection hidden="1"/>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3" fillId="34" borderId="20" xfId="0" applyFont="1" applyFill="1" applyBorder="1" applyAlignment="1" applyProtection="1">
      <alignment horizontal="center" vertical="center" wrapText="1"/>
      <protection hidden="1"/>
    </xf>
    <xf numFmtId="0" fontId="6" fillId="34" borderId="29" xfId="0" applyFont="1" applyFill="1" applyBorder="1" applyAlignment="1" applyProtection="1">
      <alignment horizontal="center" vertical="center" wrapText="1"/>
      <protection hidden="1"/>
    </xf>
    <xf numFmtId="0" fontId="6" fillId="34" borderId="2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protection hidden="1"/>
    </xf>
    <xf numFmtId="0" fontId="6" fillId="34" borderId="21" xfId="0" applyFont="1" applyFill="1" applyBorder="1" applyAlignment="1" applyProtection="1">
      <alignment horizontal="center" vertical="center" wrapText="1"/>
      <protection hidden="1"/>
    </xf>
    <xf numFmtId="3" fontId="2" fillId="33" borderId="10" xfId="0" applyNumberFormat="1" applyFont="1" applyFill="1" applyBorder="1" applyAlignment="1" applyProtection="1">
      <alignment vertical="center"/>
      <protection hidden="1"/>
    </xf>
    <xf numFmtId="3" fontId="2" fillId="33" borderId="15" xfId="0" applyNumberFormat="1" applyFont="1" applyFill="1" applyBorder="1" applyAlignment="1" applyProtection="1">
      <alignment vertical="center"/>
      <protection hidden="1"/>
    </xf>
    <xf numFmtId="0" fontId="6" fillId="34" borderId="20" xfId="0" applyFont="1" applyFill="1" applyBorder="1" applyAlignment="1" applyProtection="1">
      <alignment horizontal="center" vertical="center"/>
      <protection hidden="1"/>
    </xf>
    <xf numFmtId="3" fontId="2" fillId="33" borderId="13" xfId="0" applyNumberFormat="1" applyFont="1" applyFill="1" applyBorder="1" applyAlignment="1" applyProtection="1">
      <alignment vertical="center"/>
      <protection hidden="1"/>
    </xf>
    <xf numFmtId="0" fontId="6" fillId="34" borderId="20" xfId="0"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49" fontId="6" fillId="34" borderId="20" xfId="0" applyNumberFormat="1" applyFont="1" applyFill="1" applyBorder="1" applyAlignment="1">
      <alignment horizontal="center" vertical="center"/>
    </xf>
    <xf numFmtId="49" fontId="6" fillId="34" borderId="20" xfId="0" applyNumberFormat="1" applyFont="1" applyFill="1" applyBorder="1" applyAlignment="1">
      <alignment horizontal="center" vertical="center" wrapText="1"/>
    </xf>
    <xf numFmtId="0" fontId="4" fillId="0" borderId="16" xfId="52" applyFont="1" applyBorder="1" applyAlignment="1" applyProtection="1">
      <alignment horizontal="right"/>
      <protection hidden="1"/>
    </xf>
    <xf numFmtId="0" fontId="4" fillId="0" borderId="23" xfId="52" applyFont="1" applyBorder="1" applyAlignment="1" applyProtection="1">
      <alignment horizontal="left" vertical="top" indent="2"/>
      <protection hidden="1"/>
    </xf>
    <xf numFmtId="0" fontId="4" fillId="0" borderId="23" xfId="52" applyFont="1" applyBorder="1" applyAlignment="1" applyProtection="1">
      <alignment horizontal="left" vertical="top" wrapText="1" indent="2"/>
      <protection hidden="1"/>
    </xf>
    <xf numFmtId="0" fontId="4" fillId="0" borderId="16" xfId="52" applyFont="1" applyBorder="1" applyAlignment="1" applyProtection="1">
      <alignment horizontal="right" vertical="top"/>
      <protection hidden="1"/>
    </xf>
    <xf numFmtId="0" fontId="4" fillId="0" borderId="23" xfId="52" applyFont="1" applyBorder="1" applyAlignment="1" applyProtection="1">
      <alignment/>
      <protection hidden="1"/>
    </xf>
    <xf numFmtId="164" fontId="3" fillId="0" borderId="21" xfId="0" applyNumberFormat="1" applyFont="1" applyFill="1" applyBorder="1" applyAlignment="1">
      <alignment horizontal="center" vertical="center"/>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0" fontId="3" fillId="33" borderId="25" xfId="52" applyFont="1" applyFill="1" applyBorder="1" applyAlignment="1" applyProtection="1">
      <alignment horizontal="left" vertical="center"/>
      <protection hidden="1" locked="0"/>
    </xf>
    <xf numFmtId="0" fontId="4" fillId="0" borderId="26" xfId="52" applyFont="1" applyBorder="1" applyAlignment="1">
      <alignment horizontal="left" vertical="center"/>
      <protection/>
    </xf>
    <xf numFmtId="0" fontId="4" fillId="0" borderId="27" xfId="52" applyFont="1" applyBorder="1" applyAlignment="1">
      <alignment horizontal="left" vertical="center"/>
      <protection/>
    </xf>
    <xf numFmtId="0" fontId="4" fillId="0" borderId="16" xfId="52" applyFont="1" applyBorder="1" applyAlignment="1" applyProtection="1">
      <alignment horizontal="right" vertical="center" wrapText="1"/>
      <protection hidden="1"/>
    </xf>
    <xf numFmtId="0" fontId="4" fillId="0" borderId="0" xfId="52" applyFont="1" applyBorder="1" applyAlignment="1" applyProtection="1">
      <alignment horizontal="right" wrapText="1"/>
      <protection hidden="1"/>
    </xf>
    <xf numFmtId="0" fontId="4" fillId="0" borderId="16" xfId="52" applyFont="1" applyBorder="1" applyAlignment="1" applyProtection="1">
      <alignment horizontal="right" wrapText="1"/>
      <protection hidden="1"/>
    </xf>
    <xf numFmtId="49" fontId="3" fillId="33" borderId="25" xfId="52" applyNumberFormat="1" applyFont="1" applyFill="1" applyBorder="1" applyAlignment="1" applyProtection="1">
      <alignment horizontal="center" vertical="center"/>
      <protection hidden="1" locked="0"/>
    </xf>
    <xf numFmtId="49" fontId="3" fillId="0" borderId="27" xfId="52" applyNumberFormat="1" applyFont="1" applyBorder="1" applyAlignment="1" applyProtection="1">
      <alignment horizontal="center" vertical="center"/>
      <protection hidden="1" locked="0"/>
    </xf>
    <xf numFmtId="0" fontId="3" fillId="0" borderId="16" xfId="52" applyFont="1" applyFill="1" applyBorder="1" applyAlignment="1" applyProtection="1">
      <alignment horizontal="left" vertical="center" wrapText="1"/>
      <protection hidden="1"/>
    </xf>
    <xf numFmtId="0" fontId="3" fillId="0" borderId="0" xfId="52" applyFont="1" applyFill="1" applyBorder="1" applyAlignment="1" applyProtection="1">
      <alignment horizontal="left" vertical="center" wrapText="1"/>
      <protection hidden="1"/>
    </xf>
    <xf numFmtId="0" fontId="3" fillId="0" borderId="23" xfId="52" applyFont="1" applyFill="1" applyBorder="1" applyAlignment="1" applyProtection="1">
      <alignment horizontal="left" vertical="center" wrapText="1"/>
      <protection hidden="1"/>
    </xf>
    <xf numFmtId="0" fontId="11" fillId="0" borderId="16" xfId="52" applyFont="1" applyBorder="1" applyAlignment="1" applyProtection="1">
      <alignment horizontal="center" vertical="center" wrapText="1"/>
      <protection hidden="1"/>
    </xf>
    <xf numFmtId="0" fontId="11" fillId="0" borderId="0" xfId="52" applyFont="1" applyBorder="1" applyAlignment="1" applyProtection="1">
      <alignment horizontal="center" vertical="center" wrapText="1"/>
      <protection hidden="1"/>
    </xf>
    <xf numFmtId="0" fontId="11" fillId="0" borderId="23" xfId="52" applyFont="1" applyBorder="1" applyAlignment="1" applyProtection="1">
      <alignment horizontal="center" vertical="center" wrapText="1"/>
      <protection hidden="1"/>
    </xf>
    <xf numFmtId="0" fontId="4" fillId="0" borderId="16" xfId="52" applyFont="1" applyBorder="1" applyAlignment="1" applyProtection="1">
      <alignment horizontal="right" vertical="center"/>
      <protection hidden="1"/>
    </xf>
    <xf numFmtId="0" fontId="4" fillId="0" borderId="23" xfId="52" applyFont="1" applyBorder="1" applyAlignment="1" applyProtection="1">
      <alignment horizontal="right"/>
      <protection hidden="1"/>
    </xf>
    <xf numFmtId="0" fontId="2" fillId="0" borderId="16" xfId="52" applyFont="1" applyBorder="1" applyAlignment="1" applyProtection="1">
      <alignment horizontal="right" vertical="center" wrapText="1"/>
      <protection hidden="1"/>
    </xf>
    <xf numFmtId="0" fontId="2" fillId="0" borderId="23" xfId="52" applyFont="1" applyBorder="1" applyAlignment="1" applyProtection="1">
      <alignment horizontal="right" wrapText="1"/>
      <protection hidden="1"/>
    </xf>
    <xf numFmtId="0" fontId="20" fillId="0" borderId="0" xfId="52" applyFont="1" applyBorder="1" applyAlignment="1" applyProtection="1">
      <alignment wrapText="1"/>
      <protection hidden="1"/>
    </xf>
    <xf numFmtId="0" fontId="3" fillId="33" borderId="25" xfId="52" applyFont="1" applyFill="1" applyBorder="1" applyAlignment="1" applyProtection="1">
      <alignment horizontal="right" vertical="center"/>
      <protection hidden="1" locked="0"/>
    </xf>
    <xf numFmtId="0" fontId="4" fillId="0" borderId="26" xfId="52" applyFont="1" applyBorder="1" applyAlignment="1">
      <alignment/>
      <protection/>
    </xf>
    <xf numFmtId="0" fontId="5" fillId="33" borderId="25" xfId="35" applyFill="1" applyBorder="1" applyAlignment="1" applyProtection="1">
      <alignment/>
      <protection hidden="1" locked="0"/>
    </xf>
    <xf numFmtId="0" fontId="3" fillId="0" borderId="26" xfId="52" applyFont="1" applyBorder="1" applyAlignment="1" applyProtection="1">
      <alignment/>
      <protection hidden="1" locked="0"/>
    </xf>
    <xf numFmtId="0" fontId="3" fillId="0" borderId="27" xfId="52" applyFont="1" applyBorder="1" applyAlignment="1" applyProtection="1">
      <alignment/>
      <protection hidden="1" locked="0"/>
    </xf>
    <xf numFmtId="1" fontId="3" fillId="33" borderId="25" xfId="52" applyNumberFormat="1" applyFont="1" applyFill="1" applyBorder="1" applyAlignment="1" applyProtection="1">
      <alignment horizontal="center" vertical="center"/>
      <protection hidden="1" locked="0"/>
    </xf>
    <xf numFmtId="1" fontId="3" fillId="33" borderId="27" xfId="52" applyNumberFormat="1" applyFont="1" applyFill="1" applyBorder="1" applyAlignment="1" applyProtection="1">
      <alignment horizontal="center" vertical="center"/>
      <protection hidden="1" locked="0"/>
    </xf>
    <xf numFmtId="0" fontId="4" fillId="0" borderId="26" xfId="52" applyFont="1" applyBorder="1" applyAlignment="1">
      <alignment horizontal="left"/>
      <protection/>
    </xf>
    <xf numFmtId="0" fontId="4" fillId="0" borderId="27" xfId="52" applyFont="1" applyBorder="1" applyAlignment="1">
      <alignment horizontal="left"/>
      <protection/>
    </xf>
    <xf numFmtId="0" fontId="4" fillId="0" borderId="0" xfId="52" applyFont="1" applyBorder="1" applyAlignment="1" applyProtection="1">
      <alignment vertical="top" wrapText="1"/>
      <protection hidden="1"/>
    </xf>
    <xf numFmtId="0" fontId="4" fillId="0" borderId="0" xfId="52" applyFont="1" applyBorder="1" applyAlignment="1" applyProtection="1">
      <alignment wrapText="1"/>
      <protection hidden="1"/>
    </xf>
    <xf numFmtId="0" fontId="4" fillId="0" borderId="27" xfId="52" applyFont="1" applyBorder="1" applyAlignment="1">
      <alignment/>
      <protection/>
    </xf>
    <xf numFmtId="0" fontId="4" fillId="0" borderId="16" xfId="52" applyFont="1" applyBorder="1" applyAlignment="1" applyProtection="1">
      <alignment horizontal="center" vertical="center"/>
      <protection hidden="1"/>
    </xf>
    <xf numFmtId="0" fontId="4" fillId="0" borderId="0" xfId="52" applyFont="1" applyBorder="1" applyAlignment="1">
      <alignment horizontal="center" vertical="center"/>
      <protection/>
    </xf>
    <xf numFmtId="0" fontId="4" fillId="0" borderId="0" xfId="52" applyFont="1" applyBorder="1" applyAlignment="1">
      <alignment horizontal="center"/>
      <protection/>
    </xf>
    <xf numFmtId="0" fontId="4" fillId="0" borderId="0" xfId="52" applyFont="1" applyBorder="1" applyAlignment="1">
      <alignment vertical="center"/>
      <protection/>
    </xf>
    <xf numFmtId="0" fontId="4" fillId="0" borderId="0" xfId="52" applyFont="1" applyBorder="1" applyAlignment="1">
      <alignment horizontal="center"/>
      <protection/>
    </xf>
    <xf numFmtId="0" fontId="4" fillId="0" borderId="23" xfId="52" applyFont="1" applyBorder="1" applyAlignment="1">
      <alignment horizontal="center"/>
      <protection/>
    </xf>
    <xf numFmtId="0" fontId="4" fillId="0" borderId="0" xfId="52" applyFont="1" applyBorder="1" applyAlignment="1" applyProtection="1">
      <alignment horizontal="right" vertical="center"/>
      <protection hidden="1"/>
    </xf>
    <xf numFmtId="0" fontId="4" fillId="0" borderId="16" xfId="52" applyFont="1" applyBorder="1" applyAlignment="1" applyProtection="1">
      <alignment horizontal="right" vertical="center"/>
      <protection hidden="1"/>
    </xf>
    <xf numFmtId="0" fontId="4" fillId="0" borderId="0" xfId="52" applyFont="1" applyBorder="1" applyAlignment="1" applyProtection="1">
      <alignment horizontal="right"/>
      <protection hidden="1"/>
    </xf>
    <xf numFmtId="0" fontId="4" fillId="0" borderId="23" xfId="52" applyFont="1" applyBorder="1" applyAlignment="1" applyProtection="1">
      <alignment horizontal="right" wrapText="1"/>
      <protection hidden="1"/>
    </xf>
    <xf numFmtId="49" fontId="5" fillId="33" borderId="25" xfId="35" applyNumberFormat="1" applyFill="1" applyBorder="1" applyAlignment="1" applyProtection="1">
      <alignment horizontal="left" vertical="center"/>
      <protection hidden="1" locked="0"/>
    </xf>
    <xf numFmtId="49" fontId="3" fillId="0" borderId="26" xfId="52" applyNumberFormat="1" applyFont="1" applyBorder="1" applyAlignment="1" applyProtection="1">
      <alignment horizontal="left" vertical="center"/>
      <protection hidden="1" locked="0"/>
    </xf>
    <xf numFmtId="49" fontId="3" fillId="0" borderId="27" xfId="52" applyNumberFormat="1" applyFont="1" applyBorder="1" applyAlignment="1" applyProtection="1">
      <alignment horizontal="left" vertical="center"/>
      <protection hidden="1" locked="0"/>
    </xf>
    <xf numFmtId="49" fontId="3" fillId="33" borderId="25" xfId="52" applyNumberFormat="1" applyFont="1" applyFill="1" applyBorder="1" applyAlignment="1" applyProtection="1">
      <alignment horizontal="left" vertical="center"/>
      <protection hidden="1" locked="0"/>
    </xf>
    <xf numFmtId="0" fontId="17" fillId="0" borderId="0" xfId="58" applyFont="1" applyBorder="1" applyAlignment="1" applyProtection="1">
      <alignment horizontal="left"/>
      <protection hidden="1"/>
    </xf>
    <xf numFmtId="0" fontId="18" fillId="0" borderId="0" xfId="58" applyFont="1" applyBorder="1" applyAlignment="1">
      <alignment/>
      <protection/>
    </xf>
    <xf numFmtId="0" fontId="4" fillId="0" borderId="0" xfId="52" applyFont="1" applyBorder="1" applyAlignment="1" applyProtection="1">
      <alignment horizontal="center" vertical="top"/>
      <protection hidden="1"/>
    </xf>
    <xf numFmtId="0" fontId="4" fillId="0" borderId="17" xfId="52" applyFont="1" applyBorder="1" applyAlignment="1" applyProtection="1">
      <alignment horizontal="center"/>
      <protection hidden="1"/>
    </xf>
    <xf numFmtId="0" fontId="13" fillId="0" borderId="0" xfId="58" applyFont="1" applyBorder="1" applyAlignment="1" applyProtection="1">
      <alignment horizontal="left"/>
      <protection hidden="1"/>
    </xf>
    <xf numFmtId="0" fontId="13" fillId="0" borderId="23" xfId="58" applyFont="1" applyBorder="1" applyAlignment="1" applyProtection="1">
      <alignment horizontal="left"/>
      <protection hidden="1"/>
    </xf>
    <xf numFmtId="0" fontId="4" fillId="0" borderId="26" xfId="52" applyFont="1" applyFill="1" applyBorder="1" applyAlignment="1" applyProtection="1">
      <alignment horizontal="center" vertical="top"/>
      <protection hidden="1"/>
    </xf>
    <xf numFmtId="0" fontId="4" fillId="0" borderId="26" xfId="52" applyFont="1" applyFill="1" applyBorder="1" applyAlignment="1" applyProtection="1">
      <alignment horizontal="center"/>
      <protection hidden="1"/>
    </xf>
    <xf numFmtId="0" fontId="9" fillId="0" borderId="0" xfId="58" applyBorder="1" applyAlignment="1">
      <alignment/>
      <protection/>
    </xf>
    <xf numFmtId="0" fontId="9" fillId="0" borderId="23" xfId="58" applyBorder="1" applyAlignment="1">
      <alignment/>
      <protection/>
    </xf>
    <xf numFmtId="0" fontId="4" fillId="0" borderId="0" xfId="52" applyFont="1" applyBorder="1" applyAlignment="1" applyProtection="1">
      <alignment horizontal="center" vertical="top"/>
      <protection hidden="1"/>
    </xf>
    <xf numFmtId="0" fontId="4" fillId="0" borderId="0" xfId="52" applyFont="1" applyBorder="1" applyAlignment="1" applyProtection="1">
      <alignment horizontal="center"/>
      <protection hidden="1"/>
    </xf>
    <xf numFmtId="0" fontId="4" fillId="0" borderId="30" xfId="52" applyFont="1" applyBorder="1" applyAlignment="1" applyProtection="1">
      <alignment horizontal="center" vertical="top"/>
      <protection hidden="1"/>
    </xf>
    <xf numFmtId="0" fontId="4" fillId="0" borderId="30" xfId="52" applyFont="1" applyBorder="1" applyAlignment="1">
      <alignment horizontal="center"/>
      <protection/>
    </xf>
    <xf numFmtId="0" fontId="4" fillId="0" borderId="31" xfId="52" applyFont="1" applyBorder="1" applyAlignment="1">
      <alignment/>
      <protection/>
    </xf>
    <xf numFmtId="0" fontId="4" fillId="0" borderId="0" xfId="52" applyFont="1" applyBorder="1" applyAlignment="1" applyProtection="1">
      <alignment horizontal="center"/>
      <protection hidden="1"/>
    </xf>
    <xf numFmtId="0" fontId="10" fillId="0" borderId="28" xfId="52" applyFont="1" applyBorder="1" applyAlignment="1">
      <alignment/>
      <protection/>
    </xf>
    <xf numFmtId="0" fontId="10" fillId="0" borderId="17" xfId="52" applyFont="1" applyBorder="1" applyAlignment="1">
      <alignment/>
      <protection/>
    </xf>
    <xf numFmtId="0" fontId="4" fillId="0" borderId="0" xfId="52" applyFont="1" applyBorder="1" applyAlignment="1" applyProtection="1">
      <alignment vertical="center"/>
      <protection hidden="1"/>
    </xf>
    <xf numFmtId="0" fontId="4" fillId="0" borderId="0" xfId="52" applyFont="1" applyBorder="1" applyAlignment="1" applyProtection="1">
      <alignment vertical="center"/>
      <protection hidden="1"/>
    </xf>
    <xf numFmtId="0" fontId="3" fillId="0" borderId="26" xfId="52" applyFont="1" applyBorder="1" applyAlignment="1" applyProtection="1">
      <alignment horizontal="left" vertical="center"/>
      <protection hidden="1" locked="0"/>
    </xf>
    <xf numFmtId="0" fontId="3" fillId="0" borderId="27" xfId="52" applyFont="1" applyBorder="1" applyAlignment="1" applyProtection="1">
      <alignment horizontal="left" vertical="center"/>
      <protection hidden="1" locked="0"/>
    </xf>
    <xf numFmtId="0" fontId="4" fillId="0" borderId="1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19" fillId="0" borderId="17"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14" xfId="0" applyFont="1" applyFill="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3" xfId="0" applyFont="1" applyFill="1" applyBorder="1" applyAlignment="1">
      <alignment horizontal="left" vertical="center" wrapText="1" inden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0" fillId="35" borderId="39" xfId="0" applyFont="1" applyFill="1" applyBorder="1" applyAlignment="1">
      <alignment vertical="center"/>
    </xf>
    <xf numFmtId="0" fontId="0" fillId="35" borderId="40" xfId="0" applyFont="1" applyFill="1" applyBorder="1" applyAlignment="1">
      <alignment vertical="center"/>
    </xf>
    <xf numFmtId="0" fontId="3" fillId="0" borderId="43"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top" wrapText="1"/>
      <protection hidden="1"/>
    </xf>
    <xf numFmtId="0" fontId="7" fillId="0" borderId="29" xfId="0" applyFont="1" applyFill="1" applyBorder="1" applyAlignment="1" applyProtection="1">
      <alignment vertical="center" wrapText="1"/>
      <protection hidden="1"/>
    </xf>
    <xf numFmtId="0" fontId="7" fillId="0" borderId="39" xfId="0" applyFont="1" applyFill="1" applyBorder="1" applyAlignment="1" applyProtection="1">
      <alignment vertical="center" wrapText="1"/>
      <protection hidden="1"/>
    </xf>
    <xf numFmtId="0" fontId="7" fillId="0" borderId="40" xfId="0" applyFont="1" applyFill="1" applyBorder="1" applyAlignment="1" applyProtection="1">
      <alignment vertical="center" wrapText="1"/>
      <protection hidden="1"/>
    </xf>
    <xf numFmtId="0" fontId="3" fillId="34" borderId="29" xfId="0" applyFont="1" applyFill="1" applyBorder="1" applyAlignment="1" applyProtection="1">
      <alignment horizontal="center" vertical="center" wrapText="1"/>
      <protection hidden="1"/>
    </xf>
    <xf numFmtId="0" fontId="3" fillId="34" borderId="39" xfId="0" applyFont="1" applyFill="1" applyBorder="1" applyAlignment="1" applyProtection="1">
      <alignment horizontal="center" vertical="center" wrapText="1"/>
      <protection hidden="1"/>
    </xf>
    <xf numFmtId="0" fontId="3" fillId="34" borderId="40"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3" fillId="35" borderId="25" xfId="0" applyFont="1" applyFill="1" applyBorder="1" applyAlignment="1">
      <alignment horizontal="left" vertical="center" wrapText="1"/>
    </xf>
    <xf numFmtId="0" fontId="0" fillId="35" borderId="26"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3" fillId="35" borderId="40" xfId="0" applyFont="1" applyFill="1" applyBorder="1" applyAlignment="1">
      <alignment horizontal="left" vertical="center" wrapText="1"/>
    </xf>
    <xf numFmtId="0" fontId="4" fillId="0" borderId="36"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38" xfId="0" applyFont="1" applyFill="1" applyBorder="1" applyAlignment="1">
      <alignment horizontal="left" vertical="center" wrapText="1" indent="1"/>
    </xf>
    <xf numFmtId="0" fontId="3" fillId="0" borderId="2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10" fillId="0" borderId="28"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7" fillId="0" borderId="25" xfId="0" applyFont="1" applyFill="1" applyBorder="1" applyAlignment="1" applyProtection="1">
      <alignment horizontal="center" vertical="top" wrapText="1"/>
      <protection hidden="1"/>
    </xf>
    <xf numFmtId="0" fontId="7" fillId="0" borderId="27" xfId="0" applyFont="1" applyFill="1" applyBorder="1" applyAlignment="1" applyProtection="1">
      <alignment horizontal="center" vertical="top" wrapText="1"/>
      <protection hidden="1"/>
    </xf>
    <xf numFmtId="0" fontId="6" fillId="34" borderId="29" xfId="0" applyFont="1" applyFill="1" applyBorder="1" applyAlignment="1" applyProtection="1">
      <alignment horizontal="center" vertical="center" wrapText="1"/>
      <protection hidden="1"/>
    </xf>
    <xf numFmtId="0" fontId="6" fillId="34" borderId="39" xfId="0" applyFont="1" applyFill="1" applyBorder="1" applyAlignment="1" applyProtection="1">
      <alignment horizontal="center" vertical="center" wrapText="1"/>
      <protection hidden="1"/>
    </xf>
    <xf numFmtId="0" fontId="6" fillId="34" borderId="40" xfId="0" applyFont="1" applyFill="1" applyBorder="1" applyAlignment="1" applyProtection="1">
      <alignment horizontal="center" vertical="center" wrapText="1"/>
      <protection hidden="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0" fillId="35" borderId="39" xfId="0" applyFont="1" applyFill="1" applyBorder="1" applyAlignment="1">
      <alignment vertical="center" wrapText="1"/>
    </xf>
    <xf numFmtId="0" fontId="0" fillId="35" borderId="40" xfId="0" applyFont="1" applyFill="1" applyBorder="1" applyAlignment="1">
      <alignment vertical="center" wrapText="1"/>
    </xf>
    <xf numFmtId="0" fontId="10" fillId="0" borderId="0"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0" fontId="0" fillId="0" borderId="35" xfId="0" applyFont="1" applyFill="1" applyBorder="1" applyAlignment="1">
      <alignment/>
    </xf>
    <xf numFmtId="0" fontId="6" fillId="0" borderId="20"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7" fillId="0" borderId="17" xfId="58" applyFont="1" applyFill="1" applyBorder="1" applyAlignment="1" applyProtection="1">
      <alignment horizontal="center" vertical="center"/>
      <protection hidden="1"/>
    </xf>
    <xf numFmtId="0" fontId="7" fillId="0" borderId="17" xfId="58" applyFont="1" applyFill="1" applyBorder="1" applyAlignment="1" applyProtection="1">
      <alignment horizontal="center" vertical="center"/>
      <protection hidden="1"/>
    </xf>
    <xf numFmtId="14" fontId="7" fillId="0" borderId="17" xfId="58" applyNumberFormat="1" applyFont="1" applyFill="1" applyBorder="1" applyAlignment="1" applyProtection="1">
      <alignment horizontal="center" vertical="center"/>
      <protection hidden="1" locked="0"/>
    </xf>
    <xf numFmtId="0" fontId="0" fillId="0" borderId="17" xfId="58" applyFont="1" applyFill="1" applyBorder="1" applyAlignment="1">
      <alignment vertical="center"/>
      <protection/>
    </xf>
    <xf numFmtId="49" fontId="6" fillId="34" borderId="20" xfId="0" applyNumberFormat="1"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vertical="center" wrapText="1"/>
    </xf>
    <xf numFmtId="0" fontId="10" fillId="0" borderId="29" xfId="58" applyFont="1" applyFill="1" applyBorder="1" applyAlignment="1">
      <alignment horizontal="center" vertical="center" wrapText="1"/>
      <protection/>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10" fillId="0" borderId="0" xfId="58" applyFont="1" applyAlignment="1">
      <alignment/>
      <protection/>
    </xf>
    <xf numFmtId="0" fontId="15" fillId="0" borderId="0" xfId="58" applyFont="1" applyBorder="1" applyAlignment="1">
      <alignment horizontal="justify" vertical="top" wrapText="1"/>
      <protection/>
    </xf>
    <xf numFmtId="0" fontId="9" fillId="0" borderId="0" xfId="58"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_TFI-POD" xfId="52"/>
    <cellStyle name="Obično_Knjiga2" xfId="53"/>
    <cellStyle name="Percent" xfId="54"/>
    <cellStyle name="Povezana ćelija" xfId="55"/>
    <cellStyle name="Followed Hyperlink" xfId="56"/>
    <cellStyle name="Provjera ćelije"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5">
    <dxf>
      <font>
        <color indexed="9"/>
      </font>
      <fill>
        <patternFill patternType="solid">
          <bgColor indexed="10"/>
        </patternFill>
      </fill>
    </dxf>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prava@arenahospitalitygroup.com" TargetMode="External" /><Relationship Id="rId2" Type="http://schemas.openxmlformats.org/officeDocument/2006/relationships/hyperlink" Target="http://www.arenahospitalitygroup.com/" TargetMode="External" /><Relationship Id="rId3" Type="http://schemas.openxmlformats.org/officeDocument/2006/relationships/hyperlink" Target="mailto:ncale@arenahospitalitygroup.com"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63"/>
  <sheetViews>
    <sheetView tabSelected="1" zoomScaleSheetLayoutView="110" zoomScalePageLayoutView="0" workbookViewId="0" topLeftCell="A1">
      <selection activeCell="A4" sqref="A4:I4"/>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1" ht="15.75">
      <c r="A1" s="194" t="s">
        <v>60</v>
      </c>
      <c r="B1" s="195"/>
      <c r="C1" s="195"/>
      <c r="D1" s="56"/>
      <c r="E1" s="56"/>
      <c r="F1" s="56"/>
      <c r="G1" s="56"/>
      <c r="H1" s="56"/>
      <c r="I1" s="57"/>
      <c r="J1" s="10"/>
      <c r="K1" s="10"/>
    </row>
    <row r="2" spans="1:11" ht="12.75">
      <c r="A2" s="141" t="s">
        <v>61</v>
      </c>
      <c r="B2" s="142"/>
      <c r="C2" s="142"/>
      <c r="D2" s="143"/>
      <c r="E2" s="102">
        <v>42736</v>
      </c>
      <c r="F2" s="12"/>
      <c r="G2" s="13" t="s">
        <v>62</v>
      </c>
      <c r="H2" s="102">
        <v>43100</v>
      </c>
      <c r="I2" s="58"/>
      <c r="J2" s="10"/>
      <c r="K2" s="10"/>
    </row>
    <row r="3" spans="1:11" ht="12.75">
      <c r="A3" s="59"/>
      <c r="B3" s="14"/>
      <c r="C3" s="14"/>
      <c r="D3" s="14"/>
      <c r="E3" s="15"/>
      <c r="F3" s="15"/>
      <c r="G3" s="14"/>
      <c r="H3" s="14"/>
      <c r="I3" s="60"/>
      <c r="J3" s="10"/>
      <c r="K3" s="10"/>
    </row>
    <row r="4" spans="1:11" ht="15" customHeight="1">
      <c r="A4" s="144" t="s">
        <v>63</v>
      </c>
      <c r="B4" s="145"/>
      <c r="C4" s="145"/>
      <c r="D4" s="145"/>
      <c r="E4" s="145"/>
      <c r="F4" s="145"/>
      <c r="G4" s="145"/>
      <c r="H4" s="145"/>
      <c r="I4" s="146"/>
      <c r="J4" s="10"/>
      <c r="K4" s="10"/>
    </row>
    <row r="5" spans="1:11" ht="12.75">
      <c r="A5" s="61"/>
      <c r="B5" s="16"/>
      <c r="C5" s="16"/>
      <c r="D5" s="16"/>
      <c r="E5" s="17"/>
      <c r="F5" s="62"/>
      <c r="G5" s="18"/>
      <c r="H5" s="19"/>
      <c r="I5" s="63"/>
      <c r="J5" s="10"/>
      <c r="K5" s="10"/>
    </row>
    <row r="6" spans="1:11" ht="12.75">
      <c r="A6" s="147" t="s">
        <v>64</v>
      </c>
      <c r="B6" s="148"/>
      <c r="C6" s="139" t="s">
        <v>344</v>
      </c>
      <c r="D6" s="140"/>
      <c r="E6" s="151"/>
      <c r="F6" s="151"/>
      <c r="G6" s="151"/>
      <c r="H6" s="151"/>
      <c r="I6" s="64"/>
      <c r="J6" s="10"/>
      <c r="K6" s="10"/>
    </row>
    <row r="7" spans="1:11" ht="12.75">
      <c r="A7" s="65"/>
      <c r="B7" s="22"/>
      <c r="C7" s="16"/>
      <c r="D7" s="16"/>
      <c r="E7" s="151"/>
      <c r="F7" s="151"/>
      <c r="G7" s="151"/>
      <c r="H7" s="151"/>
      <c r="I7" s="64"/>
      <c r="J7" s="10"/>
      <c r="K7" s="10"/>
    </row>
    <row r="8" spans="1:11" ht="12.75">
      <c r="A8" s="149" t="s">
        <v>65</v>
      </c>
      <c r="B8" s="150"/>
      <c r="C8" s="139" t="s">
        <v>345</v>
      </c>
      <c r="D8" s="140"/>
      <c r="E8" s="151"/>
      <c r="F8" s="151"/>
      <c r="G8" s="151"/>
      <c r="H8" s="151"/>
      <c r="I8" s="66"/>
      <c r="J8" s="10"/>
      <c r="K8" s="10"/>
    </row>
    <row r="9" spans="1:11" ht="12.75">
      <c r="A9" s="67"/>
      <c r="B9" s="41"/>
      <c r="C9" s="20"/>
      <c r="D9" s="25"/>
      <c r="E9" s="16"/>
      <c r="F9" s="16"/>
      <c r="G9" s="16"/>
      <c r="H9" s="16"/>
      <c r="I9" s="66"/>
      <c r="J9" s="10"/>
      <c r="K9" s="10"/>
    </row>
    <row r="10" spans="1:11" ht="12.75">
      <c r="A10" s="136" t="s">
        <v>66</v>
      </c>
      <c r="B10" s="137"/>
      <c r="C10" s="139" t="s">
        <v>346</v>
      </c>
      <c r="D10" s="140"/>
      <c r="E10" s="16"/>
      <c r="F10" s="16"/>
      <c r="G10" s="16"/>
      <c r="H10" s="16"/>
      <c r="I10" s="66"/>
      <c r="J10" s="10"/>
      <c r="K10" s="10"/>
    </row>
    <row r="11" spans="1:11" ht="12.75">
      <c r="A11" s="138"/>
      <c r="B11" s="137"/>
      <c r="C11" s="16"/>
      <c r="D11" s="16"/>
      <c r="E11" s="16"/>
      <c r="F11" s="16"/>
      <c r="G11" s="16"/>
      <c r="H11" s="16"/>
      <c r="I11" s="66"/>
      <c r="J11" s="10"/>
      <c r="K11" s="10"/>
    </row>
    <row r="12" spans="1:11" ht="12.75">
      <c r="A12" s="147" t="s">
        <v>67</v>
      </c>
      <c r="B12" s="148"/>
      <c r="C12" s="133" t="s">
        <v>347</v>
      </c>
      <c r="D12" s="134"/>
      <c r="E12" s="134"/>
      <c r="F12" s="134"/>
      <c r="G12" s="134"/>
      <c r="H12" s="134"/>
      <c r="I12" s="135"/>
      <c r="J12" s="10"/>
      <c r="K12" s="10"/>
    </row>
    <row r="13" spans="1:11" ht="12.75">
      <c r="A13" s="65"/>
      <c r="B13" s="22"/>
      <c r="C13" s="21"/>
      <c r="D13" s="16"/>
      <c r="E13" s="16"/>
      <c r="F13" s="16"/>
      <c r="G13" s="16"/>
      <c r="H13" s="16"/>
      <c r="I13" s="66"/>
      <c r="J13" s="10"/>
      <c r="K13" s="10"/>
    </row>
    <row r="14" spans="1:11" ht="12.75">
      <c r="A14" s="147" t="s">
        <v>68</v>
      </c>
      <c r="B14" s="148"/>
      <c r="C14" s="157">
        <v>52100</v>
      </c>
      <c r="D14" s="158"/>
      <c r="E14" s="16"/>
      <c r="F14" s="133" t="s">
        <v>348</v>
      </c>
      <c r="G14" s="134"/>
      <c r="H14" s="134"/>
      <c r="I14" s="135"/>
      <c r="J14" s="10"/>
      <c r="K14" s="10"/>
    </row>
    <row r="15" spans="1:11" ht="12.75">
      <c r="A15" s="65"/>
      <c r="B15" s="22"/>
      <c r="C15" s="16"/>
      <c r="D15" s="16"/>
      <c r="E15" s="16"/>
      <c r="F15" s="16"/>
      <c r="G15" s="16"/>
      <c r="H15" s="16"/>
      <c r="I15" s="66"/>
      <c r="J15" s="10"/>
      <c r="K15" s="10"/>
    </row>
    <row r="16" spans="1:11" ht="12.75">
      <c r="A16" s="147" t="s">
        <v>69</v>
      </c>
      <c r="B16" s="148"/>
      <c r="C16" s="133" t="s">
        <v>349</v>
      </c>
      <c r="D16" s="134"/>
      <c r="E16" s="134"/>
      <c r="F16" s="134"/>
      <c r="G16" s="134"/>
      <c r="H16" s="134"/>
      <c r="I16" s="135"/>
      <c r="J16" s="10"/>
      <c r="K16" s="10"/>
    </row>
    <row r="17" spans="1:11" ht="12.75">
      <c r="A17" s="65"/>
      <c r="B17" s="22"/>
      <c r="C17" s="16"/>
      <c r="D17" s="16"/>
      <c r="E17" s="16"/>
      <c r="F17" s="16"/>
      <c r="G17" s="16"/>
      <c r="H17" s="16"/>
      <c r="I17" s="66"/>
      <c r="J17" s="10"/>
      <c r="K17" s="10"/>
    </row>
    <row r="18" spans="1:11" ht="12.75">
      <c r="A18" s="147" t="s">
        <v>70</v>
      </c>
      <c r="B18" s="148"/>
      <c r="C18" s="154" t="s">
        <v>350</v>
      </c>
      <c r="D18" s="155"/>
      <c r="E18" s="155"/>
      <c r="F18" s="155"/>
      <c r="G18" s="155"/>
      <c r="H18" s="155"/>
      <c r="I18" s="156"/>
      <c r="J18" s="10"/>
      <c r="K18" s="10"/>
    </row>
    <row r="19" spans="1:11" ht="12.75">
      <c r="A19" s="65"/>
      <c r="B19" s="22"/>
      <c r="C19" s="21"/>
      <c r="D19" s="16"/>
      <c r="E19" s="16"/>
      <c r="F19" s="16"/>
      <c r="G19" s="16"/>
      <c r="H19" s="16"/>
      <c r="I19" s="66"/>
      <c r="J19" s="10"/>
      <c r="K19" s="10"/>
    </row>
    <row r="20" spans="1:11" ht="12.75">
      <c r="A20" s="147" t="s">
        <v>71</v>
      </c>
      <c r="B20" s="148"/>
      <c r="C20" s="154" t="s">
        <v>351</v>
      </c>
      <c r="D20" s="155"/>
      <c r="E20" s="155"/>
      <c r="F20" s="155"/>
      <c r="G20" s="155"/>
      <c r="H20" s="155"/>
      <c r="I20" s="156"/>
      <c r="J20" s="10"/>
      <c r="K20" s="10"/>
    </row>
    <row r="21" spans="1:11" ht="12.75">
      <c r="A21" s="65"/>
      <c r="B21" s="22"/>
      <c r="C21" s="21"/>
      <c r="D21" s="16"/>
      <c r="E21" s="16"/>
      <c r="F21" s="16"/>
      <c r="G21" s="16"/>
      <c r="H21" s="16"/>
      <c r="I21" s="66"/>
      <c r="J21" s="10"/>
      <c r="K21" s="10"/>
    </row>
    <row r="22" spans="1:11" ht="12.75">
      <c r="A22" s="147" t="s">
        <v>72</v>
      </c>
      <c r="B22" s="148"/>
      <c r="C22" s="103">
        <v>359</v>
      </c>
      <c r="D22" s="133" t="s">
        <v>348</v>
      </c>
      <c r="E22" s="159"/>
      <c r="F22" s="160"/>
      <c r="G22" s="171"/>
      <c r="H22" s="172"/>
      <c r="I22" s="68"/>
      <c r="J22" s="10"/>
      <c r="K22" s="10"/>
    </row>
    <row r="23" spans="1:11" ht="12.75">
      <c r="A23" s="65"/>
      <c r="B23" s="22"/>
      <c r="C23" s="16"/>
      <c r="D23" s="23"/>
      <c r="E23" s="23"/>
      <c r="F23" s="23"/>
      <c r="G23" s="23"/>
      <c r="H23" s="16"/>
      <c r="I23" s="66"/>
      <c r="J23" s="10"/>
      <c r="K23" s="10"/>
    </row>
    <row r="24" spans="1:11" ht="12.75">
      <c r="A24" s="147" t="s">
        <v>73</v>
      </c>
      <c r="B24" s="148"/>
      <c r="C24" s="103">
        <v>18</v>
      </c>
      <c r="D24" s="133" t="s">
        <v>352</v>
      </c>
      <c r="E24" s="159"/>
      <c r="F24" s="159"/>
      <c r="G24" s="160"/>
      <c r="H24" s="97" t="s">
        <v>75</v>
      </c>
      <c r="I24" s="105">
        <v>727</v>
      </c>
      <c r="J24" s="10"/>
      <c r="K24" s="10"/>
    </row>
    <row r="25" spans="1:11" ht="12.75">
      <c r="A25" s="65"/>
      <c r="B25" s="22"/>
      <c r="C25" s="16"/>
      <c r="D25" s="23"/>
      <c r="E25" s="23"/>
      <c r="F25" s="23"/>
      <c r="G25" s="22"/>
      <c r="H25" s="98" t="s">
        <v>76</v>
      </c>
      <c r="I25" s="69"/>
      <c r="J25" s="10"/>
      <c r="K25" s="10"/>
    </row>
    <row r="26" spans="1:11" ht="12.75">
      <c r="A26" s="147" t="s">
        <v>74</v>
      </c>
      <c r="B26" s="148"/>
      <c r="C26" s="104" t="s">
        <v>353</v>
      </c>
      <c r="D26" s="24"/>
      <c r="E26" s="28"/>
      <c r="F26" s="23"/>
      <c r="G26" s="170" t="s">
        <v>77</v>
      </c>
      <c r="H26" s="148"/>
      <c r="I26" s="106" t="s">
        <v>354</v>
      </c>
      <c r="J26" s="10"/>
      <c r="K26" s="10"/>
    </row>
    <row r="27" spans="1:11" ht="12.75">
      <c r="A27" s="65"/>
      <c r="B27" s="22"/>
      <c r="C27" s="16"/>
      <c r="D27" s="23"/>
      <c r="E27" s="23"/>
      <c r="F27" s="23"/>
      <c r="G27" s="23"/>
      <c r="H27" s="16"/>
      <c r="I27" s="70"/>
      <c r="J27" s="10"/>
      <c r="K27" s="10"/>
    </row>
    <row r="28" spans="1:11" ht="12.75">
      <c r="A28" s="164" t="s">
        <v>319</v>
      </c>
      <c r="B28" s="165"/>
      <c r="C28" s="166"/>
      <c r="D28" s="166"/>
      <c r="E28" s="165" t="s">
        <v>78</v>
      </c>
      <c r="F28" s="167"/>
      <c r="G28" s="167"/>
      <c r="H28" s="168" t="s">
        <v>51</v>
      </c>
      <c r="I28" s="169"/>
      <c r="J28" s="10"/>
      <c r="K28" s="10"/>
    </row>
    <row r="29" spans="1:11" ht="12.75">
      <c r="A29" s="71"/>
      <c r="B29" s="28"/>
      <c r="C29" s="28"/>
      <c r="D29" s="25"/>
      <c r="E29" s="16"/>
      <c r="F29" s="16"/>
      <c r="G29" s="16"/>
      <c r="H29" s="26"/>
      <c r="I29" s="70"/>
      <c r="J29" s="10"/>
      <c r="K29" s="10"/>
    </row>
    <row r="30" spans="1:11" ht="12.75">
      <c r="A30" s="152" t="s">
        <v>355</v>
      </c>
      <c r="B30" s="153"/>
      <c r="C30" s="153"/>
      <c r="D30" s="163"/>
      <c r="E30" s="152" t="s">
        <v>359</v>
      </c>
      <c r="F30" s="153"/>
      <c r="G30" s="153"/>
      <c r="H30" s="139" t="s">
        <v>361</v>
      </c>
      <c r="I30" s="140"/>
      <c r="J30" s="10"/>
      <c r="K30" s="10"/>
    </row>
    <row r="31" spans="1:11" ht="12.75">
      <c r="A31" s="125"/>
      <c r="B31" s="98"/>
      <c r="C31" s="99"/>
      <c r="D31" s="161"/>
      <c r="E31" s="161"/>
      <c r="F31" s="161"/>
      <c r="G31" s="162"/>
      <c r="H31" s="23"/>
      <c r="I31" s="126"/>
      <c r="J31" s="10"/>
      <c r="K31" s="10"/>
    </row>
    <row r="32" spans="1:11" ht="12.75">
      <c r="A32" s="152" t="s">
        <v>356</v>
      </c>
      <c r="B32" s="153"/>
      <c r="C32" s="153"/>
      <c r="D32" s="163"/>
      <c r="E32" s="152" t="s">
        <v>359</v>
      </c>
      <c r="F32" s="153"/>
      <c r="G32" s="153"/>
      <c r="H32" s="139" t="s">
        <v>362</v>
      </c>
      <c r="I32" s="140"/>
      <c r="J32" s="10"/>
      <c r="K32" s="10"/>
    </row>
    <row r="33" spans="1:11" ht="12.75">
      <c r="A33" s="125"/>
      <c r="B33" s="98"/>
      <c r="C33" s="99"/>
      <c r="D33" s="107"/>
      <c r="E33" s="107"/>
      <c r="F33" s="107"/>
      <c r="G33" s="108"/>
      <c r="H33" s="23"/>
      <c r="I33" s="127"/>
      <c r="J33" s="10"/>
      <c r="K33" s="10"/>
    </row>
    <row r="34" spans="1:11" ht="12.75">
      <c r="A34" s="152" t="s">
        <v>357</v>
      </c>
      <c r="B34" s="153"/>
      <c r="C34" s="153"/>
      <c r="D34" s="163"/>
      <c r="E34" s="152" t="s">
        <v>360</v>
      </c>
      <c r="F34" s="153"/>
      <c r="G34" s="153"/>
      <c r="H34" s="139" t="s">
        <v>363</v>
      </c>
      <c r="I34" s="140"/>
      <c r="J34" s="10"/>
      <c r="K34" s="10"/>
    </row>
    <row r="35" spans="1:11" ht="12.75">
      <c r="A35" s="125"/>
      <c r="B35" s="98"/>
      <c r="C35" s="99"/>
      <c r="D35" s="107"/>
      <c r="E35" s="107"/>
      <c r="F35" s="107"/>
      <c r="G35" s="108"/>
      <c r="H35" s="23"/>
      <c r="I35" s="127"/>
      <c r="J35" s="10"/>
      <c r="K35" s="10"/>
    </row>
    <row r="36" spans="1:11" ht="12.75">
      <c r="A36" s="152" t="s">
        <v>358</v>
      </c>
      <c r="B36" s="153"/>
      <c r="C36" s="153"/>
      <c r="D36" s="163"/>
      <c r="E36" s="152" t="s">
        <v>360</v>
      </c>
      <c r="F36" s="153"/>
      <c r="G36" s="153"/>
      <c r="H36" s="139" t="s">
        <v>364</v>
      </c>
      <c r="I36" s="140"/>
      <c r="J36" s="10"/>
      <c r="K36" s="10"/>
    </row>
    <row r="37" spans="1:11" ht="12.75">
      <c r="A37" s="128"/>
      <c r="B37" s="109"/>
      <c r="C37" s="188"/>
      <c r="D37" s="189"/>
      <c r="E37" s="23"/>
      <c r="F37" s="188"/>
      <c r="G37" s="189"/>
      <c r="H37" s="23"/>
      <c r="I37" s="129"/>
      <c r="J37" s="10"/>
      <c r="K37" s="10"/>
    </row>
    <row r="38" spans="1:11" ht="12.75">
      <c r="A38" s="152"/>
      <c r="B38" s="153"/>
      <c r="C38" s="153"/>
      <c r="D38" s="163"/>
      <c r="E38" s="152"/>
      <c r="F38" s="153"/>
      <c r="G38" s="153"/>
      <c r="H38" s="139"/>
      <c r="I38" s="140"/>
      <c r="J38" s="10"/>
      <c r="K38" s="10"/>
    </row>
    <row r="39" spans="1:11" ht="12.75">
      <c r="A39" s="128"/>
      <c r="B39" s="109"/>
      <c r="C39" s="110"/>
      <c r="D39" s="111"/>
      <c r="E39" s="23"/>
      <c r="F39" s="110"/>
      <c r="G39" s="111"/>
      <c r="H39" s="23"/>
      <c r="I39" s="129"/>
      <c r="J39" s="10"/>
      <c r="K39" s="10"/>
    </row>
    <row r="40" spans="1:11" ht="12.75">
      <c r="A40" s="152"/>
      <c r="B40" s="153"/>
      <c r="C40" s="153"/>
      <c r="D40" s="163"/>
      <c r="E40" s="152"/>
      <c r="F40" s="153"/>
      <c r="G40" s="153"/>
      <c r="H40" s="139"/>
      <c r="I40" s="140"/>
      <c r="J40" s="10"/>
      <c r="K40" s="10"/>
    </row>
    <row r="41" spans="1:11" ht="12.75">
      <c r="A41" s="73"/>
      <c r="B41" s="29"/>
      <c r="C41" s="29"/>
      <c r="D41" s="20"/>
      <c r="E41" s="20"/>
      <c r="F41" s="29"/>
      <c r="G41" s="20"/>
      <c r="H41" s="20"/>
      <c r="I41" s="74"/>
      <c r="J41" s="10"/>
      <c r="K41" s="10"/>
    </row>
    <row r="42" spans="1:11" ht="12.75">
      <c r="A42" s="136" t="s">
        <v>79</v>
      </c>
      <c r="B42" s="173"/>
      <c r="C42" s="139"/>
      <c r="D42" s="140"/>
      <c r="E42" s="25"/>
      <c r="F42" s="133"/>
      <c r="G42" s="153"/>
      <c r="H42" s="153"/>
      <c r="I42" s="163"/>
      <c r="J42" s="10"/>
      <c r="K42" s="10"/>
    </row>
    <row r="43" spans="1:11" ht="12.75">
      <c r="A43" s="72"/>
      <c r="B43" s="27"/>
      <c r="C43" s="180"/>
      <c r="D43" s="193"/>
      <c r="E43" s="16"/>
      <c r="F43" s="180"/>
      <c r="G43" s="181"/>
      <c r="H43" s="30"/>
      <c r="I43" s="75"/>
      <c r="J43" s="10"/>
      <c r="K43" s="10"/>
    </row>
    <row r="44" spans="1:11" ht="12.75">
      <c r="A44" s="136" t="s">
        <v>80</v>
      </c>
      <c r="B44" s="173"/>
      <c r="C44" s="133" t="s">
        <v>365</v>
      </c>
      <c r="D44" s="198"/>
      <c r="E44" s="198"/>
      <c r="F44" s="198"/>
      <c r="G44" s="198"/>
      <c r="H44" s="198"/>
      <c r="I44" s="199"/>
      <c r="J44" s="10"/>
      <c r="K44" s="10"/>
    </row>
    <row r="45" spans="1:11" ht="12.75">
      <c r="A45" s="65"/>
      <c r="B45" s="22"/>
      <c r="C45" s="99" t="s">
        <v>81</v>
      </c>
      <c r="D45" s="16"/>
      <c r="E45" s="16"/>
      <c r="F45" s="16"/>
      <c r="G45" s="16"/>
      <c r="H45" s="16"/>
      <c r="I45" s="66"/>
      <c r="J45" s="10"/>
      <c r="K45" s="10"/>
    </row>
    <row r="46" spans="1:11" ht="12.75">
      <c r="A46" s="136" t="s">
        <v>82</v>
      </c>
      <c r="B46" s="173"/>
      <c r="C46" s="177" t="s">
        <v>366</v>
      </c>
      <c r="D46" s="175"/>
      <c r="E46" s="176"/>
      <c r="F46" s="16"/>
      <c r="G46" s="97" t="s">
        <v>84</v>
      </c>
      <c r="H46" s="177" t="s">
        <v>367</v>
      </c>
      <c r="I46" s="176"/>
      <c r="J46" s="10"/>
      <c r="K46" s="10"/>
    </row>
    <row r="47" spans="1:11" ht="12.75">
      <c r="A47" s="65"/>
      <c r="B47" s="22"/>
      <c r="C47" s="21"/>
      <c r="D47" s="16"/>
      <c r="E47" s="16"/>
      <c r="F47" s="16"/>
      <c r="G47" s="16"/>
      <c r="H47" s="16"/>
      <c r="I47" s="66"/>
      <c r="J47" s="10"/>
      <c r="K47" s="10"/>
    </row>
    <row r="48" spans="1:11" ht="12.75">
      <c r="A48" s="136" t="s">
        <v>70</v>
      </c>
      <c r="B48" s="173"/>
      <c r="C48" s="174" t="s">
        <v>368</v>
      </c>
      <c r="D48" s="175"/>
      <c r="E48" s="175"/>
      <c r="F48" s="175"/>
      <c r="G48" s="175"/>
      <c r="H48" s="175"/>
      <c r="I48" s="176"/>
      <c r="J48" s="10"/>
      <c r="K48" s="10"/>
    </row>
    <row r="49" spans="1:11" ht="12.75">
      <c r="A49" s="65"/>
      <c r="B49" s="22"/>
      <c r="C49" s="16"/>
      <c r="D49" s="16"/>
      <c r="E49" s="16"/>
      <c r="F49" s="16"/>
      <c r="G49" s="16"/>
      <c r="H49" s="16"/>
      <c r="I49" s="66"/>
      <c r="J49" s="10"/>
      <c r="K49" s="10"/>
    </row>
    <row r="50" spans="1:11" ht="12.75">
      <c r="A50" s="147" t="s">
        <v>83</v>
      </c>
      <c r="B50" s="148"/>
      <c r="C50" s="177" t="s">
        <v>369</v>
      </c>
      <c r="D50" s="175"/>
      <c r="E50" s="175"/>
      <c r="F50" s="175"/>
      <c r="G50" s="175"/>
      <c r="H50" s="175"/>
      <c r="I50" s="135"/>
      <c r="J50" s="10"/>
      <c r="K50" s="10"/>
    </row>
    <row r="51" spans="1:11" ht="12.75">
      <c r="A51" s="76"/>
      <c r="B51" s="20"/>
      <c r="C51" s="196" t="s">
        <v>85</v>
      </c>
      <c r="D51" s="197"/>
      <c r="E51" s="197"/>
      <c r="F51" s="197"/>
      <c r="G51" s="197"/>
      <c r="H51" s="197"/>
      <c r="I51" s="77"/>
      <c r="J51" s="10"/>
      <c r="K51" s="10"/>
    </row>
    <row r="52" spans="1:11" ht="12.75">
      <c r="A52" s="76"/>
      <c r="B52" s="20"/>
      <c r="C52" s="31"/>
      <c r="D52" s="31"/>
      <c r="E52" s="31"/>
      <c r="F52" s="31"/>
      <c r="G52" s="31"/>
      <c r="H52" s="31"/>
      <c r="I52" s="77"/>
      <c r="J52" s="10"/>
      <c r="K52" s="10"/>
    </row>
    <row r="53" spans="1:11" ht="12.75">
      <c r="A53" s="76"/>
      <c r="B53" s="178" t="s">
        <v>86</v>
      </c>
      <c r="C53" s="179"/>
      <c r="D53" s="179"/>
      <c r="E53" s="179"/>
      <c r="F53" s="40"/>
      <c r="G53" s="40"/>
      <c r="H53" s="40"/>
      <c r="I53" s="78"/>
      <c r="J53" s="10"/>
      <c r="K53" s="10"/>
    </row>
    <row r="54" spans="1:11" ht="12.75">
      <c r="A54" s="76"/>
      <c r="B54" s="182" t="s">
        <v>87</v>
      </c>
      <c r="C54" s="186"/>
      <c r="D54" s="186"/>
      <c r="E54" s="186"/>
      <c r="F54" s="186"/>
      <c r="G54" s="186"/>
      <c r="H54" s="186"/>
      <c r="I54" s="187"/>
      <c r="J54" s="10"/>
      <c r="K54" s="10"/>
    </row>
    <row r="55" spans="1:11" ht="12.75">
      <c r="A55" s="76"/>
      <c r="B55" s="182" t="s">
        <v>88</v>
      </c>
      <c r="C55" s="186"/>
      <c r="D55" s="186"/>
      <c r="E55" s="186"/>
      <c r="F55" s="186"/>
      <c r="G55" s="186"/>
      <c r="H55" s="186"/>
      <c r="I55" s="78"/>
      <c r="J55" s="10"/>
      <c r="K55" s="10"/>
    </row>
    <row r="56" spans="1:11" ht="12.75">
      <c r="A56" s="76"/>
      <c r="B56" s="182" t="s">
        <v>340</v>
      </c>
      <c r="C56" s="186"/>
      <c r="D56" s="186"/>
      <c r="E56" s="186"/>
      <c r="F56" s="186"/>
      <c r="G56" s="186"/>
      <c r="H56" s="186"/>
      <c r="I56" s="187"/>
      <c r="J56" s="10"/>
      <c r="K56" s="10"/>
    </row>
    <row r="57" spans="1:11" ht="12.75">
      <c r="A57" s="76"/>
      <c r="B57" s="182" t="s">
        <v>341</v>
      </c>
      <c r="C57" s="186"/>
      <c r="D57" s="186"/>
      <c r="E57" s="186"/>
      <c r="F57" s="186"/>
      <c r="G57" s="186"/>
      <c r="H57" s="186"/>
      <c r="I57" s="187"/>
      <c r="J57" s="10"/>
      <c r="K57" s="10"/>
    </row>
    <row r="58" spans="1:11" ht="12.75">
      <c r="A58" s="76"/>
      <c r="B58" s="182" t="s">
        <v>342</v>
      </c>
      <c r="C58" s="182"/>
      <c r="D58" s="182"/>
      <c r="E58" s="182"/>
      <c r="F58" s="182"/>
      <c r="G58" s="182"/>
      <c r="H58" s="182"/>
      <c r="I58" s="183"/>
      <c r="J58" s="10"/>
      <c r="K58" s="10"/>
    </row>
    <row r="59" spans="1:11" ht="12.75">
      <c r="A59" s="76"/>
      <c r="B59" s="182" t="s">
        <v>343</v>
      </c>
      <c r="C59" s="182"/>
      <c r="D59" s="182"/>
      <c r="E59" s="182"/>
      <c r="F59" s="182"/>
      <c r="G59" s="182"/>
      <c r="H59" s="182"/>
      <c r="I59" s="183"/>
      <c r="J59" s="10"/>
      <c r="K59" s="10"/>
    </row>
    <row r="60" spans="1:11" ht="12.75">
      <c r="A60" s="76"/>
      <c r="B60" s="79"/>
      <c r="C60" s="80"/>
      <c r="D60" s="80"/>
      <c r="E60" s="80"/>
      <c r="F60" s="80"/>
      <c r="G60" s="80"/>
      <c r="H60" s="80"/>
      <c r="I60" s="81"/>
      <c r="J60" s="10"/>
      <c r="K60" s="10"/>
    </row>
    <row r="61" spans="1:11" ht="13.5" thickBot="1">
      <c r="A61" s="82" t="s">
        <v>52</v>
      </c>
      <c r="B61" s="16"/>
      <c r="C61" s="16"/>
      <c r="D61" s="16"/>
      <c r="E61" s="16"/>
      <c r="F61" s="16"/>
      <c r="G61" s="32"/>
      <c r="H61" s="33"/>
      <c r="I61" s="83"/>
      <c r="J61" s="10"/>
      <c r="K61" s="10"/>
    </row>
    <row r="62" spans="1:11" ht="12.75">
      <c r="A62" s="61"/>
      <c r="B62" s="16"/>
      <c r="C62" s="16"/>
      <c r="D62" s="16"/>
      <c r="E62" s="100" t="s">
        <v>89</v>
      </c>
      <c r="F62" s="28"/>
      <c r="G62" s="190" t="s">
        <v>90</v>
      </c>
      <c r="H62" s="191"/>
      <c r="I62" s="192"/>
      <c r="J62" s="10"/>
      <c r="K62" s="10"/>
    </row>
    <row r="63" spans="1:11" ht="12.75">
      <c r="A63" s="84"/>
      <c r="B63" s="85"/>
      <c r="C63" s="86"/>
      <c r="D63" s="86"/>
      <c r="E63" s="86"/>
      <c r="F63" s="86"/>
      <c r="G63" s="184"/>
      <c r="H63" s="185"/>
      <c r="I63" s="87"/>
      <c r="J63" s="10"/>
      <c r="K63" s="10"/>
    </row>
  </sheetData>
  <sheetProtection/>
  <protectedRanges>
    <protectedRange sqref="C6:D6" name="Range1_1"/>
    <protectedRange sqref="E2" name="Range1_2"/>
    <protectedRange sqref="H2" name="Range1_3"/>
    <protectedRange sqref="C8:D8" name="Range1_4"/>
    <protectedRange sqref="C10:D10" name="Range1_5"/>
    <protectedRange sqref="C12:I12" name="Range1_6"/>
    <protectedRange sqref="C14:D14" name="Range1_7"/>
    <protectedRange sqref="F14:I14" name="Range1_8"/>
    <protectedRange sqref="C16:I16" name="Range1_9"/>
    <protectedRange sqref="C18:I18" name="Range1_10"/>
    <protectedRange sqref="C20:I20" name="Range1_11"/>
    <protectedRange sqref="C22" name="Range1_12"/>
    <protectedRange sqref="D22:F22" name="Range1_13"/>
    <protectedRange sqref="C24" name="Range1_14"/>
    <protectedRange sqref="D24:G24" name="Range1_15"/>
    <protectedRange sqref="C26" name="Range1_16"/>
    <protectedRange sqref="I24" name="Range1_17"/>
    <protectedRange sqref="I26" name="Range1_18"/>
    <protectedRange sqref="A30:I30 A32:I32 A34:D34" name="Range1_20"/>
  </protectedRanges>
  <mergeCells count="76">
    <mergeCell ref="A1:C1"/>
    <mergeCell ref="C51:H51"/>
    <mergeCell ref="A44:B44"/>
    <mergeCell ref="C44:I44"/>
    <mergeCell ref="A46:B46"/>
    <mergeCell ref="C46:E46"/>
    <mergeCell ref="A42:B42"/>
    <mergeCell ref="A34:D34"/>
    <mergeCell ref="E34:G34"/>
    <mergeCell ref="H34:I34"/>
    <mergeCell ref="A36:D36"/>
    <mergeCell ref="E36:G36"/>
    <mergeCell ref="H36:I36"/>
    <mergeCell ref="C37:D37"/>
    <mergeCell ref="F37:G37"/>
    <mergeCell ref="G62:I62"/>
    <mergeCell ref="B54:I54"/>
    <mergeCell ref="E38:G38"/>
    <mergeCell ref="B58:I58"/>
    <mergeCell ref="C43:D43"/>
    <mergeCell ref="F42:I42"/>
    <mergeCell ref="H38:I38"/>
    <mergeCell ref="A40:D40"/>
    <mergeCell ref="B59:I59"/>
    <mergeCell ref="H46:I46"/>
    <mergeCell ref="G63:H63"/>
    <mergeCell ref="B55:H55"/>
    <mergeCell ref="B56:I56"/>
    <mergeCell ref="B57:I57"/>
    <mergeCell ref="A38:D38"/>
    <mergeCell ref="A48:B48"/>
    <mergeCell ref="C48:I48"/>
    <mergeCell ref="A50:B50"/>
    <mergeCell ref="C50:I50"/>
    <mergeCell ref="B53:E53"/>
    <mergeCell ref="F43:G43"/>
    <mergeCell ref="E40:G40"/>
    <mergeCell ref="H40:I40"/>
    <mergeCell ref="C42:D42"/>
    <mergeCell ref="A26:B26"/>
    <mergeCell ref="G26:H26"/>
    <mergeCell ref="A20:B20"/>
    <mergeCell ref="C20:I20"/>
    <mergeCell ref="A22:B22"/>
    <mergeCell ref="D22:F22"/>
    <mergeCell ref="G22:H22"/>
    <mergeCell ref="A24:B24"/>
    <mergeCell ref="D24:G24"/>
    <mergeCell ref="D31:G31"/>
    <mergeCell ref="A32:D32"/>
    <mergeCell ref="E32:G32"/>
    <mergeCell ref="H32:I32"/>
    <mergeCell ref="A28:D28"/>
    <mergeCell ref="E28:G28"/>
    <mergeCell ref="H28:I28"/>
    <mergeCell ref="A30:D30"/>
    <mergeCell ref="E30:G30"/>
    <mergeCell ref="H30:I30"/>
    <mergeCell ref="A18:B18"/>
    <mergeCell ref="C18:I18"/>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E6:H8"/>
  </mergeCells>
  <conditionalFormatting sqref="H29">
    <cfRule type="cellIs" priority="2" dxfId="4" operator="equal" stopIfTrue="1">
      <formula>"DA"</formula>
    </cfRule>
  </conditionalFormatting>
  <conditionalFormatting sqref="H2">
    <cfRule type="cellIs" priority="3" dxfId="0" operator="lessThan" stopIfTrue="1">
      <formula>#REF!</formula>
    </cfRule>
  </conditionalFormatting>
  <conditionalFormatting sqref="H2">
    <cfRule type="cellIs" priority="1" dxfId="0" operator="lessThan" stopIfTrue="1">
      <formula>#REF!</formula>
    </cfRule>
  </conditionalFormatting>
  <hyperlinks>
    <hyperlink ref="C18" r:id="rId1" display="uprava@arenahospitalitygroup.com"/>
    <hyperlink ref="C20" r:id="rId2" display="www.arenahospitalitygroup.com"/>
    <hyperlink ref="C48" r:id="rId3" display="ncale@arenahospitalitygroup.com"/>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ignoredErrors>
    <ignoredError sqref="C7:D7 C9:D9 C11:D11" numberStoredAsText="1"/>
  </ignoredErrors>
</worksheet>
</file>

<file path=xl/worksheets/sheet2.xml><?xml version="1.0" encoding="utf-8"?>
<worksheet xmlns="http://schemas.openxmlformats.org/spreadsheetml/2006/main" xmlns:r="http://schemas.openxmlformats.org/officeDocument/2006/relationships">
  <dimension ref="A1:M123"/>
  <sheetViews>
    <sheetView view="pageBreakPreview" zoomScale="110" zoomScaleSheetLayoutView="110" zoomScalePageLayoutView="0" workbookViewId="0" topLeftCell="A1">
      <selection activeCell="A3" sqref="A3:K3"/>
    </sheetView>
  </sheetViews>
  <sheetFormatPr defaultColWidth="9.140625" defaultRowHeight="12.75"/>
  <cols>
    <col min="1" max="9" width="9.140625" style="42" customWidth="1"/>
    <col min="10" max="10" width="11.140625" style="42" customWidth="1"/>
    <col min="11" max="11" width="13.140625" style="42" customWidth="1"/>
    <col min="12" max="12" width="9.140625" style="42" customWidth="1"/>
    <col min="13" max="13" width="11.140625" style="42" bestFit="1" customWidth="1"/>
    <col min="14" max="16384" width="9.140625" style="42" customWidth="1"/>
  </cols>
  <sheetData>
    <row r="1" spans="1:11" ht="12.75" customHeight="1">
      <c r="A1" s="232" t="s">
        <v>91</v>
      </c>
      <c r="B1" s="232"/>
      <c r="C1" s="232"/>
      <c r="D1" s="232"/>
      <c r="E1" s="232"/>
      <c r="F1" s="232"/>
      <c r="G1" s="232"/>
      <c r="H1" s="232"/>
      <c r="I1" s="232"/>
      <c r="J1" s="232"/>
      <c r="K1" s="232"/>
    </row>
    <row r="2" spans="1:11" ht="12.75" customHeight="1">
      <c r="A2" s="233" t="s">
        <v>370</v>
      </c>
      <c r="B2" s="233"/>
      <c r="C2" s="233"/>
      <c r="D2" s="233"/>
      <c r="E2" s="233"/>
      <c r="F2" s="233"/>
      <c r="G2" s="233"/>
      <c r="H2" s="233"/>
      <c r="I2" s="233"/>
      <c r="J2" s="233"/>
      <c r="K2" s="233"/>
    </row>
    <row r="3" spans="1:11" ht="12.75">
      <c r="A3" s="234" t="s">
        <v>371</v>
      </c>
      <c r="B3" s="235"/>
      <c r="C3" s="235"/>
      <c r="D3" s="235"/>
      <c r="E3" s="235"/>
      <c r="F3" s="235"/>
      <c r="G3" s="235"/>
      <c r="H3" s="235"/>
      <c r="I3" s="235"/>
      <c r="J3" s="235"/>
      <c r="K3" s="236"/>
    </row>
    <row r="4" spans="1:11" ht="22.5">
      <c r="A4" s="237" t="s">
        <v>179</v>
      </c>
      <c r="B4" s="238"/>
      <c r="C4" s="238"/>
      <c r="D4" s="238"/>
      <c r="E4" s="238"/>
      <c r="F4" s="238"/>
      <c r="G4" s="238"/>
      <c r="H4" s="239"/>
      <c r="I4" s="112" t="s">
        <v>92</v>
      </c>
      <c r="J4" s="113" t="s">
        <v>93</v>
      </c>
      <c r="K4" s="114" t="s">
        <v>94</v>
      </c>
    </row>
    <row r="5" spans="1:11" ht="12.75">
      <c r="A5" s="240">
        <v>1</v>
      </c>
      <c r="B5" s="240"/>
      <c r="C5" s="240"/>
      <c r="D5" s="240"/>
      <c r="E5" s="240"/>
      <c r="F5" s="240"/>
      <c r="G5" s="240"/>
      <c r="H5" s="240"/>
      <c r="I5" s="115">
        <v>2</v>
      </c>
      <c r="J5" s="116">
        <v>3</v>
      </c>
      <c r="K5" s="116">
        <v>4</v>
      </c>
    </row>
    <row r="6" spans="1:11" ht="12.75">
      <c r="A6" s="241"/>
      <c r="B6" s="242"/>
      <c r="C6" s="242"/>
      <c r="D6" s="242"/>
      <c r="E6" s="242"/>
      <c r="F6" s="242"/>
      <c r="G6" s="242"/>
      <c r="H6" s="242"/>
      <c r="I6" s="242"/>
      <c r="J6" s="242"/>
      <c r="K6" s="243"/>
    </row>
    <row r="7" spans="1:11" ht="12.75" customHeight="1">
      <c r="A7" s="219" t="s">
        <v>95</v>
      </c>
      <c r="B7" s="220"/>
      <c r="C7" s="220"/>
      <c r="D7" s="220"/>
      <c r="E7" s="220"/>
      <c r="F7" s="220"/>
      <c r="G7" s="220"/>
      <c r="H7" s="231"/>
      <c r="I7" s="3">
        <v>1</v>
      </c>
      <c r="J7" s="6">
        <v>0</v>
      </c>
      <c r="K7" s="6">
        <v>0</v>
      </c>
    </row>
    <row r="8" spans="1:11" ht="12.75" customHeight="1">
      <c r="A8" s="203" t="s">
        <v>96</v>
      </c>
      <c r="B8" s="204"/>
      <c r="C8" s="204"/>
      <c r="D8" s="204"/>
      <c r="E8" s="204"/>
      <c r="F8" s="204"/>
      <c r="G8" s="204"/>
      <c r="H8" s="205"/>
      <c r="I8" s="1">
        <v>2</v>
      </c>
      <c r="J8" s="117">
        <f>J9+J16+J26+J35+J39</f>
        <v>1468819290</v>
      </c>
      <c r="K8" s="117">
        <f>K9+K16+K26+K35+K39</f>
        <v>1852099135.1445796</v>
      </c>
    </row>
    <row r="9" spans="1:11" ht="12.75" customHeight="1">
      <c r="A9" s="200" t="s">
        <v>97</v>
      </c>
      <c r="B9" s="201"/>
      <c r="C9" s="201"/>
      <c r="D9" s="201"/>
      <c r="E9" s="201"/>
      <c r="F9" s="201"/>
      <c r="G9" s="201"/>
      <c r="H9" s="202"/>
      <c r="I9" s="1">
        <v>3</v>
      </c>
      <c r="J9" s="117">
        <f>SUM(J10:J15)</f>
        <v>1386961</v>
      </c>
      <c r="K9" s="117">
        <f>SUM(K10:K15)</f>
        <v>1335177</v>
      </c>
    </row>
    <row r="10" spans="1:11" ht="12.75" customHeight="1">
      <c r="A10" s="200" t="s">
        <v>320</v>
      </c>
      <c r="B10" s="201"/>
      <c r="C10" s="201"/>
      <c r="D10" s="201"/>
      <c r="E10" s="201"/>
      <c r="F10" s="201"/>
      <c r="G10" s="201"/>
      <c r="H10" s="202"/>
      <c r="I10" s="1">
        <v>4</v>
      </c>
      <c r="J10" s="7">
        <v>0</v>
      </c>
      <c r="K10" s="7">
        <v>0</v>
      </c>
    </row>
    <row r="11" spans="1:11" ht="12.75" customHeight="1">
      <c r="A11" s="200" t="s">
        <v>321</v>
      </c>
      <c r="B11" s="201"/>
      <c r="C11" s="201"/>
      <c r="D11" s="201"/>
      <c r="E11" s="201"/>
      <c r="F11" s="201"/>
      <c r="G11" s="201"/>
      <c r="H11" s="202"/>
      <c r="I11" s="1">
        <v>5</v>
      </c>
      <c r="J11" s="7">
        <v>829192</v>
      </c>
      <c r="K11" s="7">
        <v>777408</v>
      </c>
    </row>
    <row r="12" spans="1:11" ht="12.75" customHeight="1">
      <c r="A12" s="200" t="s">
        <v>21</v>
      </c>
      <c r="B12" s="201"/>
      <c r="C12" s="201"/>
      <c r="D12" s="201"/>
      <c r="E12" s="201"/>
      <c r="F12" s="201"/>
      <c r="G12" s="201"/>
      <c r="H12" s="202"/>
      <c r="I12" s="1">
        <v>6</v>
      </c>
      <c r="J12" s="7">
        <v>0</v>
      </c>
      <c r="K12" s="7">
        <v>0</v>
      </c>
    </row>
    <row r="13" spans="1:11" ht="12.75" customHeight="1">
      <c r="A13" s="200" t="s">
        <v>98</v>
      </c>
      <c r="B13" s="201"/>
      <c r="C13" s="201"/>
      <c r="D13" s="201"/>
      <c r="E13" s="201"/>
      <c r="F13" s="201"/>
      <c r="G13" s="201"/>
      <c r="H13" s="202"/>
      <c r="I13" s="1">
        <v>7</v>
      </c>
      <c r="J13" s="7">
        <v>0</v>
      </c>
      <c r="K13" s="7">
        <v>0</v>
      </c>
    </row>
    <row r="14" spans="1:11" ht="12.75" customHeight="1">
      <c r="A14" s="200" t="s">
        <v>99</v>
      </c>
      <c r="B14" s="201"/>
      <c r="C14" s="201"/>
      <c r="D14" s="201"/>
      <c r="E14" s="201"/>
      <c r="F14" s="201"/>
      <c r="G14" s="201"/>
      <c r="H14" s="202"/>
      <c r="I14" s="1">
        <v>8</v>
      </c>
      <c r="J14" s="7">
        <v>557769</v>
      </c>
      <c r="K14" s="7">
        <v>557769</v>
      </c>
    </row>
    <row r="15" spans="1:11" ht="12.75" customHeight="1">
      <c r="A15" s="200" t="s">
        <v>100</v>
      </c>
      <c r="B15" s="201"/>
      <c r="C15" s="201"/>
      <c r="D15" s="201"/>
      <c r="E15" s="201"/>
      <c r="F15" s="201"/>
      <c r="G15" s="201"/>
      <c r="H15" s="202"/>
      <c r="I15" s="1">
        <v>9</v>
      </c>
      <c r="J15" s="7">
        <v>0</v>
      </c>
      <c r="K15" s="7">
        <v>0</v>
      </c>
    </row>
    <row r="16" spans="1:11" ht="12.75" customHeight="1">
      <c r="A16" s="200" t="s">
        <v>101</v>
      </c>
      <c r="B16" s="201"/>
      <c r="C16" s="201"/>
      <c r="D16" s="201"/>
      <c r="E16" s="201"/>
      <c r="F16" s="201"/>
      <c r="G16" s="201"/>
      <c r="H16" s="202"/>
      <c r="I16" s="1">
        <v>10</v>
      </c>
      <c r="J16" s="117">
        <f>SUM(J17:J25)</f>
        <v>1352707568</v>
      </c>
      <c r="K16" s="117">
        <f>SUM(K17:K25)</f>
        <v>1785451048.9851465</v>
      </c>
    </row>
    <row r="17" spans="1:11" ht="12.75" customHeight="1">
      <c r="A17" s="200" t="s">
        <v>102</v>
      </c>
      <c r="B17" s="201"/>
      <c r="C17" s="201"/>
      <c r="D17" s="201"/>
      <c r="E17" s="201"/>
      <c r="F17" s="201"/>
      <c r="G17" s="201"/>
      <c r="H17" s="202"/>
      <c r="I17" s="1">
        <v>11</v>
      </c>
      <c r="J17" s="7">
        <v>217884356</v>
      </c>
      <c r="K17" s="7">
        <v>314633041.476104</v>
      </c>
    </row>
    <row r="18" spans="1:11" ht="12.75" customHeight="1">
      <c r="A18" s="200" t="s">
        <v>103</v>
      </c>
      <c r="B18" s="201"/>
      <c r="C18" s="201"/>
      <c r="D18" s="201"/>
      <c r="E18" s="201"/>
      <c r="F18" s="201"/>
      <c r="G18" s="201"/>
      <c r="H18" s="202"/>
      <c r="I18" s="1">
        <v>12</v>
      </c>
      <c r="J18" s="7">
        <v>984858617</v>
      </c>
      <c r="K18" s="7">
        <v>1320668857.2550628</v>
      </c>
    </row>
    <row r="19" spans="1:11" ht="12.75" customHeight="1">
      <c r="A19" s="200" t="s">
        <v>104</v>
      </c>
      <c r="B19" s="201"/>
      <c r="C19" s="201"/>
      <c r="D19" s="201"/>
      <c r="E19" s="201"/>
      <c r="F19" s="201"/>
      <c r="G19" s="201"/>
      <c r="H19" s="202"/>
      <c r="I19" s="1">
        <v>13</v>
      </c>
      <c r="J19" s="7">
        <v>102775333</v>
      </c>
      <c r="K19" s="7">
        <v>116181553.2539797</v>
      </c>
    </row>
    <row r="20" spans="1:11" ht="12.75" customHeight="1">
      <c r="A20" s="200" t="s">
        <v>322</v>
      </c>
      <c r="B20" s="201"/>
      <c r="C20" s="201"/>
      <c r="D20" s="201"/>
      <c r="E20" s="201"/>
      <c r="F20" s="201"/>
      <c r="G20" s="201"/>
      <c r="H20" s="202"/>
      <c r="I20" s="1">
        <v>14</v>
      </c>
      <c r="J20" s="7">
        <v>2904616</v>
      </c>
      <c r="K20" s="7">
        <v>2416232</v>
      </c>
    </row>
    <row r="21" spans="1:11" ht="12.75" customHeight="1">
      <c r="A21" s="200" t="s">
        <v>105</v>
      </c>
      <c r="B21" s="201"/>
      <c r="C21" s="201"/>
      <c r="D21" s="201"/>
      <c r="E21" s="201"/>
      <c r="F21" s="201"/>
      <c r="G21" s="201"/>
      <c r="H21" s="202"/>
      <c r="I21" s="1">
        <v>15</v>
      </c>
      <c r="J21" s="7">
        <v>0</v>
      </c>
      <c r="K21" s="7">
        <v>0</v>
      </c>
    </row>
    <row r="22" spans="1:11" ht="12.75" customHeight="1">
      <c r="A22" s="200" t="s">
        <v>106</v>
      </c>
      <c r="B22" s="201"/>
      <c r="C22" s="201"/>
      <c r="D22" s="201"/>
      <c r="E22" s="201"/>
      <c r="F22" s="201"/>
      <c r="G22" s="201"/>
      <c r="H22" s="202"/>
      <c r="I22" s="1">
        <v>16</v>
      </c>
      <c r="J22" s="7">
        <v>2701391</v>
      </c>
      <c r="K22" s="7">
        <v>819282</v>
      </c>
    </row>
    <row r="23" spans="1:11" ht="12.75" customHeight="1">
      <c r="A23" s="200" t="s">
        <v>107</v>
      </c>
      <c r="B23" s="201"/>
      <c r="C23" s="201"/>
      <c r="D23" s="201"/>
      <c r="E23" s="201"/>
      <c r="F23" s="201"/>
      <c r="G23" s="201"/>
      <c r="H23" s="202"/>
      <c r="I23" s="1">
        <v>17</v>
      </c>
      <c r="J23" s="7">
        <v>32322001</v>
      </c>
      <c r="K23" s="7">
        <v>22044723</v>
      </c>
    </row>
    <row r="24" spans="1:11" ht="12.75" customHeight="1">
      <c r="A24" s="200" t="s">
        <v>108</v>
      </c>
      <c r="B24" s="201"/>
      <c r="C24" s="201"/>
      <c r="D24" s="201"/>
      <c r="E24" s="201"/>
      <c r="F24" s="201"/>
      <c r="G24" s="201"/>
      <c r="H24" s="202"/>
      <c r="I24" s="1">
        <v>18</v>
      </c>
      <c r="J24" s="7">
        <v>9261254</v>
      </c>
      <c r="K24" s="7">
        <v>8687360</v>
      </c>
    </row>
    <row r="25" spans="1:11" ht="12.75" customHeight="1">
      <c r="A25" s="200" t="s">
        <v>109</v>
      </c>
      <c r="B25" s="201"/>
      <c r="C25" s="201"/>
      <c r="D25" s="201"/>
      <c r="E25" s="201"/>
      <c r="F25" s="201"/>
      <c r="G25" s="201"/>
      <c r="H25" s="202"/>
      <c r="I25" s="1">
        <v>19</v>
      </c>
      <c r="J25" s="7">
        <v>0</v>
      </c>
      <c r="K25" s="7">
        <v>0</v>
      </c>
    </row>
    <row r="26" spans="1:11" ht="12.75" customHeight="1">
      <c r="A26" s="200" t="s">
        <v>110</v>
      </c>
      <c r="B26" s="201"/>
      <c r="C26" s="201"/>
      <c r="D26" s="201"/>
      <c r="E26" s="201"/>
      <c r="F26" s="201"/>
      <c r="G26" s="201"/>
      <c r="H26" s="202"/>
      <c r="I26" s="1">
        <v>20</v>
      </c>
      <c r="J26" s="117">
        <f>SUM(J27:J34)</f>
        <v>84734206</v>
      </c>
      <c r="K26" s="117">
        <f>SUM(K27:K34)</f>
        <v>37322573.94878248</v>
      </c>
    </row>
    <row r="27" spans="1:11" ht="12.75" customHeight="1">
      <c r="A27" s="200" t="s">
        <v>111</v>
      </c>
      <c r="B27" s="201"/>
      <c r="C27" s="201"/>
      <c r="D27" s="201"/>
      <c r="E27" s="201"/>
      <c r="F27" s="201"/>
      <c r="G27" s="201"/>
      <c r="H27" s="202"/>
      <c r="I27" s="1">
        <v>21</v>
      </c>
      <c r="J27" s="7">
        <v>8</v>
      </c>
      <c r="K27" s="7">
        <v>0</v>
      </c>
    </row>
    <row r="28" spans="1:11" ht="12.75" customHeight="1">
      <c r="A28" s="200" t="s">
        <v>112</v>
      </c>
      <c r="B28" s="201"/>
      <c r="C28" s="201"/>
      <c r="D28" s="201"/>
      <c r="E28" s="201"/>
      <c r="F28" s="201"/>
      <c r="G28" s="201"/>
      <c r="H28" s="202"/>
      <c r="I28" s="1">
        <v>22</v>
      </c>
      <c r="J28" s="7">
        <v>0</v>
      </c>
      <c r="K28" s="7">
        <v>0</v>
      </c>
    </row>
    <row r="29" spans="1:11" ht="12.75" customHeight="1">
      <c r="A29" s="200" t="s">
        <v>324</v>
      </c>
      <c r="B29" s="201"/>
      <c r="C29" s="201"/>
      <c r="D29" s="201"/>
      <c r="E29" s="201"/>
      <c r="F29" s="201"/>
      <c r="G29" s="201"/>
      <c r="H29" s="202"/>
      <c r="I29" s="1">
        <v>23</v>
      </c>
      <c r="J29" s="7">
        <v>0</v>
      </c>
      <c r="K29" s="7">
        <v>207698.4341657</v>
      </c>
    </row>
    <row r="30" spans="1:11" ht="12.75" customHeight="1">
      <c r="A30" s="200" t="s">
        <v>113</v>
      </c>
      <c r="B30" s="201"/>
      <c r="C30" s="201"/>
      <c r="D30" s="201"/>
      <c r="E30" s="201"/>
      <c r="F30" s="201"/>
      <c r="G30" s="201"/>
      <c r="H30" s="202"/>
      <c r="I30" s="1">
        <v>24</v>
      </c>
      <c r="J30" s="7">
        <v>33293604</v>
      </c>
      <c r="K30" s="7">
        <v>33838976.0466278</v>
      </c>
    </row>
    <row r="31" spans="1:11" ht="12.75" customHeight="1">
      <c r="A31" s="200" t="s">
        <v>114</v>
      </c>
      <c r="B31" s="201"/>
      <c r="C31" s="201"/>
      <c r="D31" s="201"/>
      <c r="E31" s="201"/>
      <c r="F31" s="201"/>
      <c r="G31" s="201"/>
      <c r="H31" s="202"/>
      <c r="I31" s="1">
        <v>25</v>
      </c>
      <c r="J31" s="7">
        <v>0</v>
      </c>
      <c r="K31" s="7">
        <v>0</v>
      </c>
    </row>
    <row r="32" spans="1:11" ht="12.75" customHeight="1">
      <c r="A32" s="200" t="s">
        <v>325</v>
      </c>
      <c r="B32" s="201"/>
      <c r="C32" s="201"/>
      <c r="D32" s="201"/>
      <c r="E32" s="201"/>
      <c r="F32" s="201"/>
      <c r="G32" s="201"/>
      <c r="H32" s="202"/>
      <c r="I32" s="1">
        <v>26</v>
      </c>
      <c r="J32" s="7">
        <v>51440594</v>
      </c>
      <c r="K32" s="7">
        <v>3275899.467988981</v>
      </c>
    </row>
    <row r="33" spans="1:11" ht="12.75" customHeight="1">
      <c r="A33" s="200" t="s">
        <v>115</v>
      </c>
      <c r="B33" s="201"/>
      <c r="C33" s="201"/>
      <c r="D33" s="201"/>
      <c r="E33" s="201"/>
      <c r="F33" s="201"/>
      <c r="G33" s="201"/>
      <c r="H33" s="202"/>
      <c r="I33" s="1">
        <v>27</v>
      </c>
      <c r="J33" s="7">
        <v>0</v>
      </c>
      <c r="K33" s="7">
        <v>0</v>
      </c>
    </row>
    <row r="34" spans="1:11" ht="12.75" customHeight="1">
      <c r="A34" s="200" t="s">
        <v>116</v>
      </c>
      <c r="B34" s="201"/>
      <c r="C34" s="201"/>
      <c r="D34" s="201"/>
      <c r="E34" s="201"/>
      <c r="F34" s="201"/>
      <c r="G34" s="201"/>
      <c r="H34" s="202"/>
      <c r="I34" s="1">
        <v>28</v>
      </c>
      <c r="J34" s="7">
        <v>0</v>
      </c>
      <c r="K34" s="7">
        <v>0</v>
      </c>
    </row>
    <row r="35" spans="1:11" ht="12.75" customHeight="1">
      <c r="A35" s="200" t="s">
        <v>117</v>
      </c>
      <c r="B35" s="201"/>
      <c r="C35" s="201"/>
      <c r="D35" s="201"/>
      <c r="E35" s="201"/>
      <c r="F35" s="201"/>
      <c r="G35" s="201"/>
      <c r="H35" s="202"/>
      <c r="I35" s="1">
        <v>29</v>
      </c>
      <c r="J35" s="117">
        <f>SUM(J36:J38)</f>
        <v>0</v>
      </c>
      <c r="K35" s="117">
        <f>SUM(K36:K38)</f>
        <v>0</v>
      </c>
    </row>
    <row r="36" spans="1:11" ht="12.75" customHeight="1">
      <c r="A36" s="200" t="s">
        <v>118</v>
      </c>
      <c r="B36" s="201"/>
      <c r="C36" s="201"/>
      <c r="D36" s="201"/>
      <c r="E36" s="201"/>
      <c r="F36" s="201"/>
      <c r="G36" s="201"/>
      <c r="H36" s="202"/>
      <c r="I36" s="1">
        <v>30</v>
      </c>
      <c r="J36" s="7">
        <v>0</v>
      </c>
      <c r="K36" s="7">
        <v>0</v>
      </c>
    </row>
    <row r="37" spans="1:11" ht="12.75" customHeight="1">
      <c r="A37" s="200" t="s">
        <v>119</v>
      </c>
      <c r="B37" s="201"/>
      <c r="C37" s="201"/>
      <c r="D37" s="201"/>
      <c r="E37" s="201"/>
      <c r="F37" s="201"/>
      <c r="G37" s="201"/>
      <c r="H37" s="202"/>
      <c r="I37" s="1">
        <v>31</v>
      </c>
      <c r="J37" s="7">
        <v>0</v>
      </c>
      <c r="K37" s="7">
        <v>0</v>
      </c>
    </row>
    <row r="38" spans="1:11" ht="12.75" customHeight="1">
      <c r="A38" s="200" t="s">
        <v>120</v>
      </c>
      <c r="B38" s="201"/>
      <c r="C38" s="201"/>
      <c r="D38" s="201"/>
      <c r="E38" s="201"/>
      <c r="F38" s="201"/>
      <c r="G38" s="201"/>
      <c r="H38" s="202"/>
      <c r="I38" s="1">
        <v>32</v>
      </c>
      <c r="J38" s="7">
        <v>0</v>
      </c>
      <c r="K38" s="7">
        <v>0</v>
      </c>
    </row>
    <row r="39" spans="1:11" ht="12.75" customHeight="1">
      <c r="A39" s="200" t="s">
        <v>121</v>
      </c>
      <c r="B39" s="201"/>
      <c r="C39" s="201"/>
      <c r="D39" s="201"/>
      <c r="E39" s="201"/>
      <c r="F39" s="201"/>
      <c r="G39" s="201"/>
      <c r="H39" s="202"/>
      <c r="I39" s="1">
        <v>33</v>
      </c>
      <c r="J39" s="7">
        <v>29990555</v>
      </c>
      <c r="K39" s="7">
        <v>27990335.2106506</v>
      </c>
    </row>
    <row r="40" spans="1:11" ht="12.75" customHeight="1">
      <c r="A40" s="203" t="s">
        <v>122</v>
      </c>
      <c r="B40" s="204"/>
      <c r="C40" s="204"/>
      <c r="D40" s="204"/>
      <c r="E40" s="204"/>
      <c r="F40" s="204"/>
      <c r="G40" s="204"/>
      <c r="H40" s="205"/>
      <c r="I40" s="1">
        <v>34</v>
      </c>
      <c r="J40" s="117">
        <f>J41+J49+J56+J64</f>
        <v>177700505</v>
      </c>
      <c r="K40" s="117">
        <f>K41+K49+K56+K64</f>
        <v>824275151.4067483</v>
      </c>
    </row>
    <row r="41" spans="1:11" ht="12.75" customHeight="1">
      <c r="A41" s="200" t="s">
        <v>123</v>
      </c>
      <c r="B41" s="201"/>
      <c r="C41" s="201"/>
      <c r="D41" s="201"/>
      <c r="E41" s="201"/>
      <c r="F41" s="201"/>
      <c r="G41" s="201"/>
      <c r="H41" s="202"/>
      <c r="I41" s="1">
        <v>35</v>
      </c>
      <c r="J41" s="117">
        <f>SUM(J42:J48)</f>
        <v>3798616</v>
      </c>
      <c r="K41" s="117">
        <f>SUM(K42:K48)</f>
        <v>4395963.4179651</v>
      </c>
    </row>
    <row r="42" spans="1:11" ht="12.75" customHeight="1">
      <c r="A42" s="200" t="s">
        <v>323</v>
      </c>
      <c r="B42" s="201"/>
      <c r="C42" s="201"/>
      <c r="D42" s="201"/>
      <c r="E42" s="201"/>
      <c r="F42" s="201"/>
      <c r="G42" s="201"/>
      <c r="H42" s="202"/>
      <c r="I42" s="1">
        <v>36</v>
      </c>
      <c r="J42" s="7">
        <v>3634477</v>
      </c>
      <c r="K42" s="7">
        <v>3892544.4179651</v>
      </c>
    </row>
    <row r="43" spans="1:11" ht="12.75" customHeight="1">
      <c r="A43" s="200" t="s">
        <v>124</v>
      </c>
      <c r="B43" s="201"/>
      <c r="C43" s="201"/>
      <c r="D43" s="201"/>
      <c r="E43" s="201"/>
      <c r="F43" s="201"/>
      <c r="G43" s="201"/>
      <c r="H43" s="202"/>
      <c r="I43" s="1">
        <v>37</v>
      </c>
      <c r="J43" s="7">
        <v>0</v>
      </c>
      <c r="K43" s="7">
        <v>0</v>
      </c>
    </row>
    <row r="44" spans="1:11" ht="12.75" customHeight="1">
      <c r="A44" s="200" t="s">
        <v>326</v>
      </c>
      <c r="B44" s="201"/>
      <c r="C44" s="201"/>
      <c r="D44" s="201"/>
      <c r="E44" s="201"/>
      <c r="F44" s="201"/>
      <c r="G44" s="201"/>
      <c r="H44" s="202"/>
      <c r="I44" s="1">
        <v>38</v>
      </c>
      <c r="J44" s="7">
        <v>0</v>
      </c>
      <c r="K44" s="7">
        <v>0</v>
      </c>
    </row>
    <row r="45" spans="1:11" ht="12.75" customHeight="1">
      <c r="A45" s="200" t="s">
        <v>125</v>
      </c>
      <c r="B45" s="201"/>
      <c r="C45" s="201"/>
      <c r="D45" s="201"/>
      <c r="E45" s="201"/>
      <c r="F45" s="201"/>
      <c r="G45" s="201"/>
      <c r="H45" s="202"/>
      <c r="I45" s="1">
        <v>39</v>
      </c>
      <c r="J45" s="7">
        <v>1679</v>
      </c>
      <c r="K45" s="7">
        <v>2216</v>
      </c>
    </row>
    <row r="46" spans="1:11" ht="12.75" customHeight="1">
      <c r="A46" s="200" t="s">
        <v>126</v>
      </c>
      <c r="B46" s="201"/>
      <c r="C46" s="201"/>
      <c r="D46" s="201"/>
      <c r="E46" s="201"/>
      <c r="F46" s="201"/>
      <c r="G46" s="201"/>
      <c r="H46" s="202"/>
      <c r="I46" s="1">
        <v>40</v>
      </c>
      <c r="J46" s="7">
        <v>162460</v>
      </c>
      <c r="K46" s="7">
        <v>501203</v>
      </c>
    </row>
    <row r="47" spans="1:11" ht="12.75" customHeight="1">
      <c r="A47" s="200" t="s">
        <v>127</v>
      </c>
      <c r="B47" s="201"/>
      <c r="C47" s="201"/>
      <c r="D47" s="201"/>
      <c r="E47" s="201"/>
      <c r="F47" s="201"/>
      <c r="G47" s="201"/>
      <c r="H47" s="202"/>
      <c r="I47" s="1">
        <v>41</v>
      </c>
      <c r="J47" s="7">
        <v>0</v>
      </c>
      <c r="K47" s="7">
        <v>0</v>
      </c>
    </row>
    <row r="48" spans="1:11" ht="12.75" customHeight="1">
      <c r="A48" s="200" t="s">
        <v>128</v>
      </c>
      <c r="B48" s="201"/>
      <c r="C48" s="201"/>
      <c r="D48" s="201"/>
      <c r="E48" s="201"/>
      <c r="F48" s="201"/>
      <c r="G48" s="201"/>
      <c r="H48" s="202"/>
      <c r="I48" s="1">
        <v>42</v>
      </c>
      <c r="J48" s="7">
        <v>0</v>
      </c>
      <c r="K48" s="7">
        <v>0</v>
      </c>
    </row>
    <row r="49" spans="1:11" ht="12.75" customHeight="1">
      <c r="A49" s="200" t="s">
        <v>129</v>
      </c>
      <c r="B49" s="201"/>
      <c r="C49" s="201"/>
      <c r="D49" s="201"/>
      <c r="E49" s="201"/>
      <c r="F49" s="201"/>
      <c r="G49" s="201"/>
      <c r="H49" s="202"/>
      <c r="I49" s="1">
        <v>43</v>
      </c>
      <c r="J49" s="117">
        <f>SUM(J50:J55)</f>
        <v>43287762</v>
      </c>
      <c r="K49" s="117">
        <f>SUM(K50:K55)</f>
        <v>19573118.679951005</v>
      </c>
    </row>
    <row r="50" spans="1:11" ht="12.75" customHeight="1">
      <c r="A50" s="200" t="s">
        <v>130</v>
      </c>
      <c r="B50" s="201"/>
      <c r="C50" s="201"/>
      <c r="D50" s="201"/>
      <c r="E50" s="201"/>
      <c r="F50" s="201"/>
      <c r="G50" s="201"/>
      <c r="H50" s="202"/>
      <c r="I50" s="1">
        <v>44</v>
      </c>
      <c r="J50" s="7">
        <v>137151</v>
      </c>
      <c r="K50" s="7">
        <v>781843.4074473081</v>
      </c>
    </row>
    <row r="51" spans="1:11" ht="12.75" customHeight="1">
      <c r="A51" s="200" t="s">
        <v>131</v>
      </c>
      <c r="B51" s="201"/>
      <c r="C51" s="201"/>
      <c r="D51" s="201"/>
      <c r="E51" s="201"/>
      <c r="F51" s="201"/>
      <c r="G51" s="201"/>
      <c r="H51" s="202"/>
      <c r="I51" s="1">
        <v>45</v>
      </c>
      <c r="J51" s="7">
        <v>21139524</v>
      </c>
      <c r="K51" s="7">
        <v>12969774.973874599</v>
      </c>
    </row>
    <row r="52" spans="1:11" ht="12.75" customHeight="1">
      <c r="A52" s="200" t="s">
        <v>132</v>
      </c>
      <c r="B52" s="201"/>
      <c r="C52" s="201"/>
      <c r="D52" s="201"/>
      <c r="E52" s="201"/>
      <c r="F52" s="201"/>
      <c r="G52" s="201"/>
      <c r="H52" s="202"/>
      <c r="I52" s="1">
        <v>46</v>
      </c>
      <c r="J52" s="7">
        <v>0</v>
      </c>
      <c r="K52" s="7">
        <v>0</v>
      </c>
    </row>
    <row r="53" spans="1:11" ht="12.75" customHeight="1">
      <c r="A53" s="200" t="s">
        <v>327</v>
      </c>
      <c r="B53" s="201"/>
      <c r="C53" s="201"/>
      <c r="D53" s="201"/>
      <c r="E53" s="201"/>
      <c r="F53" s="201"/>
      <c r="G53" s="201"/>
      <c r="H53" s="202"/>
      <c r="I53" s="1">
        <v>47</v>
      </c>
      <c r="J53" s="7">
        <v>0</v>
      </c>
      <c r="K53" s="7">
        <v>0</v>
      </c>
    </row>
    <row r="54" spans="1:11" ht="12.75" customHeight="1">
      <c r="A54" s="200" t="s">
        <v>328</v>
      </c>
      <c r="B54" s="201"/>
      <c r="C54" s="201"/>
      <c r="D54" s="201"/>
      <c r="E54" s="201"/>
      <c r="F54" s="201"/>
      <c r="G54" s="201"/>
      <c r="H54" s="202"/>
      <c r="I54" s="1">
        <v>48</v>
      </c>
      <c r="J54" s="7">
        <v>10025627</v>
      </c>
      <c r="K54" s="7">
        <v>1012963.0996309</v>
      </c>
    </row>
    <row r="55" spans="1:11" ht="12.75" customHeight="1">
      <c r="A55" s="200" t="s">
        <v>133</v>
      </c>
      <c r="B55" s="201"/>
      <c r="C55" s="201"/>
      <c r="D55" s="201"/>
      <c r="E55" s="201"/>
      <c r="F55" s="201"/>
      <c r="G55" s="201"/>
      <c r="H55" s="202"/>
      <c r="I55" s="1">
        <v>49</v>
      </c>
      <c r="J55" s="7">
        <v>11985460</v>
      </c>
      <c r="K55" s="7">
        <v>4808537.198998199</v>
      </c>
    </row>
    <row r="56" spans="1:11" ht="12.75" customHeight="1">
      <c r="A56" s="200" t="s">
        <v>134</v>
      </c>
      <c r="B56" s="201"/>
      <c r="C56" s="201"/>
      <c r="D56" s="201"/>
      <c r="E56" s="201"/>
      <c r="F56" s="201"/>
      <c r="G56" s="201"/>
      <c r="H56" s="202"/>
      <c r="I56" s="1">
        <v>50</v>
      </c>
      <c r="J56" s="117">
        <f>SUM(J57:J63)</f>
        <v>208411</v>
      </c>
      <c r="K56" s="117">
        <f>SUM(K57:K63)</f>
        <v>205345</v>
      </c>
    </row>
    <row r="57" spans="1:11" ht="12.75" customHeight="1">
      <c r="A57" s="200" t="s">
        <v>111</v>
      </c>
      <c r="B57" s="201"/>
      <c r="C57" s="201"/>
      <c r="D57" s="201"/>
      <c r="E57" s="201"/>
      <c r="F57" s="201"/>
      <c r="G57" s="201"/>
      <c r="H57" s="202"/>
      <c r="I57" s="1">
        <v>51</v>
      </c>
      <c r="J57" s="7">
        <v>0</v>
      </c>
      <c r="K57" s="7">
        <v>0</v>
      </c>
    </row>
    <row r="58" spans="1:11" ht="12.75" customHeight="1">
      <c r="A58" s="200" t="s">
        <v>112</v>
      </c>
      <c r="B58" s="201"/>
      <c r="C58" s="201"/>
      <c r="D58" s="201"/>
      <c r="E58" s="201"/>
      <c r="F58" s="201"/>
      <c r="G58" s="201"/>
      <c r="H58" s="202"/>
      <c r="I58" s="1">
        <v>52</v>
      </c>
      <c r="J58" s="7">
        <v>0</v>
      </c>
      <c r="K58" s="7">
        <v>0</v>
      </c>
    </row>
    <row r="59" spans="1:11" ht="12.75" customHeight="1">
      <c r="A59" s="200" t="s">
        <v>329</v>
      </c>
      <c r="B59" s="201"/>
      <c r="C59" s="201"/>
      <c r="D59" s="201"/>
      <c r="E59" s="201"/>
      <c r="F59" s="201"/>
      <c r="G59" s="201"/>
      <c r="H59" s="202"/>
      <c r="I59" s="1">
        <v>53</v>
      </c>
      <c r="J59" s="7">
        <v>0</v>
      </c>
      <c r="K59" s="7">
        <v>0</v>
      </c>
    </row>
    <row r="60" spans="1:11" ht="12.75" customHeight="1">
      <c r="A60" s="200" t="s">
        <v>330</v>
      </c>
      <c r="B60" s="201"/>
      <c r="C60" s="201"/>
      <c r="D60" s="201"/>
      <c r="E60" s="201"/>
      <c r="F60" s="201"/>
      <c r="G60" s="201"/>
      <c r="H60" s="202"/>
      <c r="I60" s="1">
        <v>54</v>
      </c>
      <c r="J60" s="7">
        <v>0</v>
      </c>
      <c r="K60" s="7">
        <v>0</v>
      </c>
    </row>
    <row r="61" spans="1:11" ht="12.75" customHeight="1">
      <c r="A61" s="200" t="s">
        <v>114</v>
      </c>
      <c r="B61" s="201"/>
      <c r="C61" s="201"/>
      <c r="D61" s="201"/>
      <c r="E61" s="201"/>
      <c r="F61" s="201"/>
      <c r="G61" s="201"/>
      <c r="H61" s="202"/>
      <c r="I61" s="1">
        <v>55</v>
      </c>
      <c r="J61" s="7">
        <v>208411</v>
      </c>
      <c r="K61" s="7">
        <v>205345</v>
      </c>
    </row>
    <row r="62" spans="1:11" ht="12.75" customHeight="1">
      <c r="A62" s="200" t="s">
        <v>331</v>
      </c>
      <c r="B62" s="201"/>
      <c r="C62" s="201"/>
      <c r="D62" s="201"/>
      <c r="E62" s="201"/>
      <c r="F62" s="201"/>
      <c r="G62" s="201"/>
      <c r="H62" s="202"/>
      <c r="I62" s="1">
        <v>56</v>
      </c>
      <c r="J62" s="7">
        <v>0</v>
      </c>
      <c r="K62" s="7">
        <v>0</v>
      </c>
    </row>
    <row r="63" spans="1:11" ht="12.75" customHeight="1">
      <c r="A63" s="200" t="s">
        <v>135</v>
      </c>
      <c r="B63" s="201"/>
      <c r="C63" s="201"/>
      <c r="D63" s="201"/>
      <c r="E63" s="201"/>
      <c r="F63" s="201"/>
      <c r="G63" s="201"/>
      <c r="H63" s="202"/>
      <c r="I63" s="1">
        <v>57</v>
      </c>
      <c r="J63" s="7">
        <v>0</v>
      </c>
      <c r="K63" s="7">
        <v>0</v>
      </c>
    </row>
    <row r="64" spans="1:11" ht="12.75" customHeight="1">
      <c r="A64" s="200" t="s">
        <v>332</v>
      </c>
      <c r="B64" s="201"/>
      <c r="C64" s="201"/>
      <c r="D64" s="201"/>
      <c r="E64" s="201"/>
      <c r="F64" s="201"/>
      <c r="G64" s="201"/>
      <c r="H64" s="202"/>
      <c r="I64" s="1">
        <v>58</v>
      </c>
      <c r="J64" s="7">
        <v>130405716</v>
      </c>
      <c r="K64" s="7">
        <v>800100724.3088322</v>
      </c>
    </row>
    <row r="65" spans="1:11" ht="12.75" customHeight="1">
      <c r="A65" s="203" t="s">
        <v>136</v>
      </c>
      <c r="B65" s="204"/>
      <c r="C65" s="204"/>
      <c r="D65" s="204"/>
      <c r="E65" s="204"/>
      <c r="F65" s="204"/>
      <c r="G65" s="204"/>
      <c r="H65" s="205"/>
      <c r="I65" s="1">
        <v>59</v>
      </c>
      <c r="J65" s="7"/>
      <c r="K65" s="7"/>
    </row>
    <row r="66" spans="1:13" ht="12.75" customHeight="1">
      <c r="A66" s="203" t="s">
        <v>137</v>
      </c>
      <c r="B66" s="204"/>
      <c r="C66" s="204"/>
      <c r="D66" s="204"/>
      <c r="E66" s="204"/>
      <c r="F66" s="204"/>
      <c r="G66" s="204"/>
      <c r="H66" s="205"/>
      <c r="I66" s="1">
        <v>60</v>
      </c>
      <c r="J66" s="117">
        <f>J7+J8+J40+J65</f>
        <v>1646519795</v>
      </c>
      <c r="K66" s="117">
        <f>K7+K8+K40+K65</f>
        <v>2676374286.5513277</v>
      </c>
      <c r="M66" s="88"/>
    </row>
    <row r="67" spans="1:11" ht="12.75" customHeight="1">
      <c r="A67" s="226" t="s">
        <v>138</v>
      </c>
      <c r="B67" s="227"/>
      <c r="C67" s="227"/>
      <c r="D67" s="227"/>
      <c r="E67" s="227"/>
      <c r="F67" s="227"/>
      <c r="G67" s="227"/>
      <c r="H67" s="228"/>
      <c r="I67" s="4">
        <v>61</v>
      </c>
      <c r="J67" s="8"/>
      <c r="K67" s="8"/>
    </row>
    <row r="68" spans="1:11" ht="12.75">
      <c r="A68" s="215" t="s">
        <v>139</v>
      </c>
      <c r="B68" s="229"/>
      <c r="C68" s="229"/>
      <c r="D68" s="229"/>
      <c r="E68" s="229"/>
      <c r="F68" s="229"/>
      <c r="G68" s="229"/>
      <c r="H68" s="229"/>
      <c r="I68" s="229"/>
      <c r="J68" s="229"/>
      <c r="K68" s="230"/>
    </row>
    <row r="69" spans="1:13" ht="12.75" customHeight="1">
      <c r="A69" s="219" t="s">
        <v>140</v>
      </c>
      <c r="B69" s="220"/>
      <c r="C69" s="220"/>
      <c r="D69" s="220"/>
      <c r="E69" s="220"/>
      <c r="F69" s="220"/>
      <c r="G69" s="220"/>
      <c r="H69" s="231"/>
      <c r="I69" s="3">
        <v>62</v>
      </c>
      <c r="J69" s="118">
        <f>J70+J71+J72+J78+J79+J82+J85</f>
        <v>804243984</v>
      </c>
      <c r="K69" s="118">
        <f>K70+K71+K72+K78+K79+K82+K85</f>
        <v>1565756405.5374734</v>
      </c>
      <c r="M69" s="88"/>
    </row>
    <row r="70" spans="1:11" ht="12.75" customHeight="1">
      <c r="A70" s="200" t="s">
        <v>141</v>
      </c>
      <c r="B70" s="201"/>
      <c r="C70" s="201"/>
      <c r="D70" s="201"/>
      <c r="E70" s="201"/>
      <c r="F70" s="201"/>
      <c r="G70" s="201"/>
      <c r="H70" s="202"/>
      <c r="I70" s="1">
        <v>63</v>
      </c>
      <c r="J70" s="7">
        <v>43650000</v>
      </c>
      <c r="K70" s="7">
        <v>102574420</v>
      </c>
    </row>
    <row r="71" spans="1:11" ht="12.75" customHeight="1">
      <c r="A71" s="200" t="s">
        <v>142</v>
      </c>
      <c r="B71" s="201"/>
      <c r="C71" s="201"/>
      <c r="D71" s="201"/>
      <c r="E71" s="201"/>
      <c r="F71" s="201"/>
      <c r="G71" s="201"/>
      <c r="H71" s="202"/>
      <c r="I71" s="1">
        <v>64</v>
      </c>
      <c r="J71" s="7">
        <v>460005525</v>
      </c>
      <c r="K71" s="7">
        <v>1142742013</v>
      </c>
    </row>
    <row r="72" spans="1:11" ht="12.75" customHeight="1">
      <c r="A72" s="200" t="s">
        <v>143</v>
      </c>
      <c r="B72" s="201"/>
      <c r="C72" s="201"/>
      <c r="D72" s="201"/>
      <c r="E72" s="201"/>
      <c r="F72" s="201"/>
      <c r="G72" s="201"/>
      <c r="H72" s="202"/>
      <c r="I72" s="1">
        <v>65</v>
      </c>
      <c r="J72" s="117">
        <f>J73+J74-J75+J76+J77</f>
        <v>371827653</v>
      </c>
      <c r="K72" s="117">
        <f>K73+K74-K75+K76+K77</f>
        <v>326304606.834901</v>
      </c>
    </row>
    <row r="73" spans="1:11" ht="12.75" customHeight="1">
      <c r="A73" s="200" t="s">
        <v>144</v>
      </c>
      <c r="B73" s="201"/>
      <c r="C73" s="201"/>
      <c r="D73" s="201"/>
      <c r="E73" s="201"/>
      <c r="F73" s="201"/>
      <c r="G73" s="201"/>
      <c r="H73" s="202"/>
      <c r="I73" s="1">
        <v>66</v>
      </c>
      <c r="J73" s="7">
        <v>2182500</v>
      </c>
      <c r="K73" s="7">
        <v>2182500</v>
      </c>
    </row>
    <row r="74" spans="1:11" ht="12.75" customHeight="1">
      <c r="A74" s="200" t="s">
        <v>145</v>
      </c>
      <c r="B74" s="201"/>
      <c r="C74" s="201"/>
      <c r="D74" s="201"/>
      <c r="E74" s="201"/>
      <c r="F74" s="201"/>
      <c r="G74" s="201"/>
      <c r="H74" s="202"/>
      <c r="I74" s="1">
        <v>67</v>
      </c>
      <c r="J74" s="7">
        <v>3380</v>
      </c>
      <c r="K74" s="7">
        <v>3380</v>
      </c>
    </row>
    <row r="75" spans="1:11" ht="12.75" customHeight="1">
      <c r="A75" s="200" t="s">
        <v>337</v>
      </c>
      <c r="B75" s="201"/>
      <c r="C75" s="201"/>
      <c r="D75" s="201"/>
      <c r="E75" s="201"/>
      <c r="F75" s="201"/>
      <c r="G75" s="201"/>
      <c r="H75" s="202"/>
      <c r="I75" s="1">
        <v>68</v>
      </c>
      <c r="J75" s="7">
        <v>3380</v>
      </c>
      <c r="K75" s="7">
        <v>3380</v>
      </c>
    </row>
    <row r="76" spans="1:11" ht="12.75" customHeight="1">
      <c r="A76" s="200" t="s">
        <v>146</v>
      </c>
      <c r="B76" s="201"/>
      <c r="C76" s="201"/>
      <c r="D76" s="201"/>
      <c r="E76" s="201"/>
      <c r="F76" s="201"/>
      <c r="G76" s="201"/>
      <c r="H76" s="202"/>
      <c r="I76" s="1">
        <v>69</v>
      </c>
      <c r="J76" s="7">
        <v>0</v>
      </c>
      <c r="K76" s="7">
        <v>0</v>
      </c>
    </row>
    <row r="77" spans="1:11" ht="12.75" customHeight="1">
      <c r="A77" s="200" t="s">
        <v>147</v>
      </c>
      <c r="B77" s="201"/>
      <c r="C77" s="201"/>
      <c r="D77" s="201"/>
      <c r="E77" s="201"/>
      <c r="F77" s="201"/>
      <c r="G77" s="201"/>
      <c r="H77" s="202"/>
      <c r="I77" s="1">
        <v>70</v>
      </c>
      <c r="J77" s="7">
        <v>369645153</v>
      </c>
      <c r="K77" s="7">
        <v>324122106.834901</v>
      </c>
    </row>
    <row r="78" spans="1:11" ht="12.75" customHeight="1">
      <c r="A78" s="200" t="s">
        <v>148</v>
      </c>
      <c r="B78" s="201"/>
      <c r="C78" s="201"/>
      <c r="D78" s="201"/>
      <c r="E78" s="201"/>
      <c r="F78" s="201"/>
      <c r="G78" s="201"/>
      <c r="H78" s="202"/>
      <c r="I78" s="1">
        <v>71</v>
      </c>
      <c r="J78" s="7">
        <v>114756</v>
      </c>
      <c r="K78" s="7">
        <v>111690</v>
      </c>
    </row>
    <row r="79" spans="1:11" ht="12.75" customHeight="1">
      <c r="A79" s="200" t="s">
        <v>338</v>
      </c>
      <c r="B79" s="201"/>
      <c r="C79" s="201"/>
      <c r="D79" s="201"/>
      <c r="E79" s="201"/>
      <c r="F79" s="201"/>
      <c r="G79" s="201"/>
      <c r="H79" s="202"/>
      <c r="I79" s="1">
        <v>72</v>
      </c>
      <c r="J79" s="117">
        <f>J80-J81</f>
        <v>20197276</v>
      </c>
      <c r="K79" s="117">
        <f>K80-K81</f>
        <v>-94058950</v>
      </c>
    </row>
    <row r="80" spans="1:11" ht="12.75" customHeight="1">
      <c r="A80" s="223" t="s">
        <v>149</v>
      </c>
      <c r="B80" s="224"/>
      <c r="C80" s="224"/>
      <c r="D80" s="224"/>
      <c r="E80" s="224"/>
      <c r="F80" s="224"/>
      <c r="G80" s="224"/>
      <c r="H80" s="225"/>
      <c r="I80" s="1">
        <v>73</v>
      </c>
      <c r="J80" s="7">
        <v>20197276</v>
      </c>
      <c r="K80" s="7">
        <v>0</v>
      </c>
    </row>
    <row r="81" spans="1:11" ht="12.75" customHeight="1">
      <c r="A81" s="223" t="s">
        <v>339</v>
      </c>
      <c r="B81" s="224"/>
      <c r="C81" s="224"/>
      <c r="D81" s="224"/>
      <c r="E81" s="224"/>
      <c r="F81" s="224"/>
      <c r="G81" s="224"/>
      <c r="H81" s="225"/>
      <c r="I81" s="1">
        <v>74</v>
      </c>
      <c r="J81" s="7">
        <v>0</v>
      </c>
      <c r="K81" s="7">
        <v>94058950</v>
      </c>
    </row>
    <row r="82" spans="1:11" ht="12.75" customHeight="1">
      <c r="A82" s="200" t="s">
        <v>150</v>
      </c>
      <c r="B82" s="201"/>
      <c r="C82" s="201"/>
      <c r="D82" s="201"/>
      <c r="E82" s="201"/>
      <c r="F82" s="201"/>
      <c r="G82" s="201"/>
      <c r="H82" s="202"/>
      <c r="I82" s="1">
        <v>75</v>
      </c>
      <c r="J82" s="117">
        <f>J83-J84</f>
        <v>-114256226</v>
      </c>
      <c r="K82" s="117">
        <f>K83-K84</f>
        <v>88082625.70257254</v>
      </c>
    </row>
    <row r="83" spans="1:11" ht="12.75" customHeight="1">
      <c r="A83" s="223" t="s">
        <v>151</v>
      </c>
      <c r="B83" s="224"/>
      <c r="C83" s="224"/>
      <c r="D83" s="224"/>
      <c r="E83" s="224"/>
      <c r="F83" s="224"/>
      <c r="G83" s="224"/>
      <c r="H83" s="225"/>
      <c r="I83" s="1">
        <v>76</v>
      </c>
      <c r="J83" s="7">
        <v>0</v>
      </c>
      <c r="K83" s="7">
        <v>88082625.70257254</v>
      </c>
    </row>
    <row r="84" spans="1:11" ht="12.75" customHeight="1">
      <c r="A84" s="223" t="s">
        <v>152</v>
      </c>
      <c r="B84" s="224"/>
      <c r="C84" s="224"/>
      <c r="D84" s="224"/>
      <c r="E84" s="224"/>
      <c r="F84" s="224"/>
      <c r="G84" s="224"/>
      <c r="H84" s="225"/>
      <c r="I84" s="1">
        <v>77</v>
      </c>
      <c r="J84" s="7">
        <v>114256226</v>
      </c>
      <c r="K84" s="7">
        <v>0</v>
      </c>
    </row>
    <row r="85" spans="1:11" ht="12.75" customHeight="1">
      <c r="A85" s="200" t="s">
        <v>153</v>
      </c>
      <c r="B85" s="201"/>
      <c r="C85" s="201"/>
      <c r="D85" s="201"/>
      <c r="E85" s="201"/>
      <c r="F85" s="201"/>
      <c r="G85" s="201"/>
      <c r="H85" s="202"/>
      <c r="I85" s="1">
        <v>78</v>
      </c>
      <c r="J85" s="7">
        <v>22705000</v>
      </c>
      <c r="K85" s="7">
        <v>0</v>
      </c>
    </row>
    <row r="86" spans="1:11" ht="12.75" customHeight="1">
      <c r="A86" s="203" t="s">
        <v>154</v>
      </c>
      <c r="B86" s="204"/>
      <c r="C86" s="204"/>
      <c r="D86" s="204"/>
      <c r="E86" s="204"/>
      <c r="F86" s="204"/>
      <c r="G86" s="204"/>
      <c r="H86" s="205"/>
      <c r="I86" s="1">
        <v>79</v>
      </c>
      <c r="J86" s="117">
        <f>SUM(J87:J89)</f>
        <v>56906647</v>
      </c>
      <c r="K86" s="117">
        <f>SUM(K87:K89)</f>
        <v>62748578.5295284</v>
      </c>
    </row>
    <row r="87" spans="1:11" ht="12.75" customHeight="1">
      <c r="A87" s="200" t="s">
        <v>155</v>
      </c>
      <c r="B87" s="201"/>
      <c r="C87" s="201"/>
      <c r="D87" s="201"/>
      <c r="E87" s="201"/>
      <c r="F87" s="201"/>
      <c r="G87" s="201"/>
      <c r="H87" s="202"/>
      <c r="I87" s="1">
        <v>80</v>
      </c>
      <c r="J87" s="7">
        <v>1606868</v>
      </c>
      <c r="K87" s="7">
        <v>1348259</v>
      </c>
    </row>
    <row r="88" spans="1:11" ht="12.75" customHeight="1">
      <c r="A88" s="200" t="s">
        <v>156</v>
      </c>
      <c r="B88" s="201"/>
      <c r="C88" s="201"/>
      <c r="D88" s="201"/>
      <c r="E88" s="201"/>
      <c r="F88" s="201"/>
      <c r="G88" s="201"/>
      <c r="H88" s="202"/>
      <c r="I88" s="1">
        <v>81</v>
      </c>
      <c r="J88" s="7">
        <v>0</v>
      </c>
      <c r="K88" s="7">
        <v>0</v>
      </c>
    </row>
    <row r="89" spans="1:11" ht="12.75" customHeight="1">
      <c r="A89" s="200" t="s">
        <v>157</v>
      </c>
      <c r="B89" s="201"/>
      <c r="C89" s="201"/>
      <c r="D89" s="201"/>
      <c r="E89" s="201"/>
      <c r="F89" s="201"/>
      <c r="G89" s="201"/>
      <c r="H89" s="202"/>
      <c r="I89" s="1">
        <v>82</v>
      </c>
      <c r="J89" s="7">
        <v>55299779</v>
      </c>
      <c r="K89" s="7">
        <v>61400319.5295284</v>
      </c>
    </row>
    <row r="90" spans="1:11" ht="12.75" customHeight="1">
      <c r="A90" s="203" t="s">
        <v>158</v>
      </c>
      <c r="B90" s="204"/>
      <c r="C90" s="204"/>
      <c r="D90" s="204"/>
      <c r="E90" s="204"/>
      <c r="F90" s="204"/>
      <c r="G90" s="204"/>
      <c r="H90" s="205"/>
      <c r="I90" s="1">
        <v>83</v>
      </c>
      <c r="J90" s="117">
        <f>SUM(J91:J99)</f>
        <v>528472978</v>
      </c>
      <c r="K90" s="117">
        <f>SUM(K91:K99)</f>
        <v>882190996.9475859</v>
      </c>
    </row>
    <row r="91" spans="1:11" ht="12.75" customHeight="1">
      <c r="A91" s="200" t="s">
        <v>159</v>
      </c>
      <c r="B91" s="201"/>
      <c r="C91" s="201"/>
      <c r="D91" s="201"/>
      <c r="E91" s="201"/>
      <c r="F91" s="201"/>
      <c r="G91" s="201"/>
      <c r="H91" s="202"/>
      <c r="I91" s="1">
        <v>84</v>
      </c>
      <c r="J91" s="7">
        <v>7661532</v>
      </c>
      <c r="K91" s="7">
        <v>0</v>
      </c>
    </row>
    <row r="92" spans="1:11" ht="12.75" customHeight="1">
      <c r="A92" s="200" t="s">
        <v>160</v>
      </c>
      <c r="B92" s="201"/>
      <c r="C92" s="201"/>
      <c r="D92" s="201"/>
      <c r="E92" s="201"/>
      <c r="F92" s="201"/>
      <c r="G92" s="201"/>
      <c r="H92" s="202"/>
      <c r="I92" s="1">
        <v>85</v>
      </c>
      <c r="J92" s="7">
        <v>0</v>
      </c>
      <c r="K92" s="7">
        <v>75135996.153</v>
      </c>
    </row>
    <row r="93" spans="1:11" ht="12.75" customHeight="1">
      <c r="A93" s="200" t="s">
        <v>333</v>
      </c>
      <c r="B93" s="201"/>
      <c r="C93" s="201"/>
      <c r="D93" s="201"/>
      <c r="E93" s="201"/>
      <c r="F93" s="201"/>
      <c r="G93" s="201"/>
      <c r="H93" s="202"/>
      <c r="I93" s="1">
        <v>86</v>
      </c>
      <c r="J93" s="7">
        <v>520811446</v>
      </c>
      <c r="K93" s="7">
        <v>807055000.794586</v>
      </c>
    </row>
    <row r="94" spans="1:11" ht="12.75" customHeight="1">
      <c r="A94" s="200" t="s">
        <v>334</v>
      </c>
      <c r="B94" s="201"/>
      <c r="C94" s="201"/>
      <c r="D94" s="201"/>
      <c r="E94" s="201"/>
      <c r="F94" s="201"/>
      <c r="G94" s="201"/>
      <c r="H94" s="202"/>
      <c r="I94" s="1">
        <v>87</v>
      </c>
      <c r="J94" s="7">
        <v>0</v>
      </c>
      <c r="K94" s="7">
        <v>0</v>
      </c>
    </row>
    <row r="95" spans="1:11" ht="12.75" customHeight="1">
      <c r="A95" s="200" t="s">
        <v>162</v>
      </c>
      <c r="B95" s="201"/>
      <c r="C95" s="201"/>
      <c r="D95" s="201"/>
      <c r="E95" s="201"/>
      <c r="F95" s="201"/>
      <c r="G95" s="201"/>
      <c r="H95" s="202"/>
      <c r="I95" s="1">
        <v>88</v>
      </c>
      <c r="J95" s="7">
        <v>0</v>
      </c>
      <c r="K95" s="7">
        <v>0</v>
      </c>
    </row>
    <row r="96" spans="1:11" ht="12.75" customHeight="1">
      <c r="A96" s="200" t="s">
        <v>163</v>
      </c>
      <c r="B96" s="201"/>
      <c r="C96" s="201"/>
      <c r="D96" s="201"/>
      <c r="E96" s="201"/>
      <c r="F96" s="201"/>
      <c r="G96" s="201"/>
      <c r="H96" s="202"/>
      <c r="I96" s="1">
        <v>89</v>
      </c>
      <c r="J96" s="7">
        <v>0</v>
      </c>
      <c r="K96" s="7">
        <v>0</v>
      </c>
    </row>
    <row r="97" spans="1:11" ht="12.75" customHeight="1">
      <c r="A97" s="200" t="s">
        <v>164</v>
      </c>
      <c r="B97" s="201"/>
      <c r="C97" s="201"/>
      <c r="D97" s="201"/>
      <c r="E97" s="201"/>
      <c r="F97" s="201"/>
      <c r="G97" s="201"/>
      <c r="H97" s="202"/>
      <c r="I97" s="1">
        <v>90</v>
      </c>
      <c r="J97" s="7">
        <v>0</v>
      </c>
      <c r="K97" s="7">
        <v>0</v>
      </c>
    </row>
    <row r="98" spans="1:11" ht="12.75" customHeight="1">
      <c r="A98" s="200" t="s">
        <v>165</v>
      </c>
      <c r="B98" s="201"/>
      <c r="C98" s="201"/>
      <c r="D98" s="201"/>
      <c r="E98" s="201"/>
      <c r="F98" s="201"/>
      <c r="G98" s="201"/>
      <c r="H98" s="202"/>
      <c r="I98" s="1">
        <v>91</v>
      </c>
      <c r="J98" s="7">
        <v>0</v>
      </c>
      <c r="K98" s="7">
        <v>0</v>
      </c>
    </row>
    <row r="99" spans="1:11" ht="12.75" customHeight="1">
      <c r="A99" s="200" t="s">
        <v>166</v>
      </c>
      <c r="B99" s="201"/>
      <c r="C99" s="201"/>
      <c r="D99" s="201"/>
      <c r="E99" s="201"/>
      <c r="F99" s="201"/>
      <c r="G99" s="201"/>
      <c r="H99" s="202"/>
      <c r="I99" s="1">
        <v>92</v>
      </c>
      <c r="J99" s="7">
        <v>0</v>
      </c>
      <c r="K99" s="7">
        <v>0</v>
      </c>
    </row>
    <row r="100" spans="1:11" ht="12.75" customHeight="1">
      <c r="A100" s="203" t="s">
        <v>167</v>
      </c>
      <c r="B100" s="204"/>
      <c r="C100" s="204"/>
      <c r="D100" s="204"/>
      <c r="E100" s="204"/>
      <c r="F100" s="204"/>
      <c r="G100" s="204"/>
      <c r="H100" s="205"/>
      <c r="I100" s="1">
        <v>93</v>
      </c>
      <c r="J100" s="117">
        <f>SUM(J101:J112)</f>
        <v>256896186</v>
      </c>
      <c r="K100" s="117">
        <f>SUM(K101:K112)</f>
        <v>165678306.1785656</v>
      </c>
    </row>
    <row r="101" spans="1:11" ht="12.75" customHeight="1">
      <c r="A101" s="200" t="s">
        <v>159</v>
      </c>
      <c r="B101" s="201"/>
      <c r="C101" s="201"/>
      <c r="D101" s="201"/>
      <c r="E101" s="201"/>
      <c r="F101" s="201"/>
      <c r="G101" s="201"/>
      <c r="H101" s="202"/>
      <c r="I101" s="1">
        <v>94</v>
      </c>
      <c r="J101" s="7">
        <v>33969748</v>
      </c>
      <c r="K101" s="7">
        <v>22533585.8827697</v>
      </c>
    </row>
    <row r="102" spans="1:11" ht="12.75" customHeight="1">
      <c r="A102" s="200" t="s">
        <v>160</v>
      </c>
      <c r="B102" s="201"/>
      <c r="C102" s="201"/>
      <c r="D102" s="201"/>
      <c r="E102" s="201"/>
      <c r="F102" s="201"/>
      <c r="G102" s="201"/>
      <c r="H102" s="202"/>
      <c r="I102" s="1">
        <v>95</v>
      </c>
      <c r="J102" s="7">
        <v>0</v>
      </c>
      <c r="K102" s="7">
        <v>0</v>
      </c>
    </row>
    <row r="103" spans="1:11" ht="12.75" customHeight="1">
      <c r="A103" s="200" t="s">
        <v>333</v>
      </c>
      <c r="B103" s="201"/>
      <c r="C103" s="201"/>
      <c r="D103" s="201"/>
      <c r="E103" s="201"/>
      <c r="F103" s="201"/>
      <c r="G103" s="201"/>
      <c r="H103" s="202"/>
      <c r="I103" s="1">
        <v>96</v>
      </c>
      <c r="J103" s="7">
        <v>135431755</v>
      </c>
      <c r="K103" s="7">
        <v>38221201.8342733</v>
      </c>
    </row>
    <row r="104" spans="1:11" ht="12.75" customHeight="1">
      <c r="A104" s="200" t="s">
        <v>161</v>
      </c>
      <c r="B104" s="201"/>
      <c r="C104" s="201"/>
      <c r="D104" s="201"/>
      <c r="E104" s="201"/>
      <c r="F104" s="201"/>
      <c r="G104" s="201"/>
      <c r="H104" s="202"/>
      <c r="I104" s="1">
        <v>97</v>
      </c>
      <c r="J104" s="7">
        <v>0</v>
      </c>
      <c r="K104" s="7">
        <v>12451669.5014353</v>
      </c>
    </row>
    <row r="105" spans="1:11" ht="12.75" customHeight="1">
      <c r="A105" s="200" t="s">
        <v>162</v>
      </c>
      <c r="B105" s="201"/>
      <c r="C105" s="201"/>
      <c r="D105" s="201"/>
      <c r="E105" s="201"/>
      <c r="F105" s="201"/>
      <c r="G105" s="201"/>
      <c r="H105" s="202"/>
      <c r="I105" s="1">
        <v>98</v>
      </c>
      <c r="J105" s="7">
        <v>43001110</v>
      </c>
      <c r="K105" s="7">
        <v>23632848.9654897</v>
      </c>
    </row>
    <row r="106" spans="1:11" ht="12.75" customHeight="1">
      <c r="A106" s="200" t="s">
        <v>335</v>
      </c>
      <c r="B106" s="201"/>
      <c r="C106" s="201"/>
      <c r="D106" s="201"/>
      <c r="E106" s="201"/>
      <c r="F106" s="201"/>
      <c r="G106" s="201"/>
      <c r="H106" s="202"/>
      <c r="I106" s="1">
        <v>99</v>
      </c>
      <c r="J106" s="7">
        <v>0</v>
      </c>
      <c r="K106" s="7">
        <v>0</v>
      </c>
    </row>
    <row r="107" spans="1:11" ht="12.75" customHeight="1">
      <c r="A107" s="200" t="s">
        <v>336</v>
      </c>
      <c r="B107" s="201"/>
      <c r="C107" s="201"/>
      <c r="D107" s="201"/>
      <c r="E107" s="201"/>
      <c r="F107" s="201"/>
      <c r="G107" s="201"/>
      <c r="H107" s="202"/>
      <c r="I107" s="1">
        <v>100</v>
      </c>
      <c r="J107" s="7">
        <v>0</v>
      </c>
      <c r="K107" s="7">
        <v>0</v>
      </c>
    </row>
    <row r="108" spans="1:11" ht="12.75" customHeight="1">
      <c r="A108" s="200" t="s">
        <v>168</v>
      </c>
      <c r="B108" s="201"/>
      <c r="C108" s="201"/>
      <c r="D108" s="201"/>
      <c r="E108" s="201"/>
      <c r="F108" s="201"/>
      <c r="G108" s="201"/>
      <c r="H108" s="202"/>
      <c r="I108" s="1">
        <v>101</v>
      </c>
      <c r="J108" s="7">
        <v>6378492</v>
      </c>
      <c r="K108" s="7">
        <v>16091425</v>
      </c>
    </row>
    <row r="109" spans="1:11" ht="12.75" customHeight="1">
      <c r="A109" s="200" t="s">
        <v>169</v>
      </c>
      <c r="B109" s="201"/>
      <c r="C109" s="201"/>
      <c r="D109" s="201"/>
      <c r="E109" s="201"/>
      <c r="F109" s="201"/>
      <c r="G109" s="201"/>
      <c r="H109" s="202"/>
      <c r="I109" s="1">
        <v>102</v>
      </c>
      <c r="J109" s="7">
        <v>9010719</v>
      </c>
      <c r="K109" s="7">
        <v>29754720.9945976</v>
      </c>
    </row>
    <row r="110" spans="1:11" ht="12.75" customHeight="1">
      <c r="A110" s="200" t="s">
        <v>170</v>
      </c>
      <c r="B110" s="201"/>
      <c r="C110" s="201"/>
      <c r="D110" s="201"/>
      <c r="E110" s="201"/>
      <c r="F110" s="201"/>
      <c r="G110" s="201"/>
      <c r="H110" s="202"/>
      <c r="I110" s="1">
        <v>103</v>
      </c>
      <c r="J110" s="7">
        <v>0</v>
      </c>
      <c r="K110" s="7">
        <v>0</v>
      </c>
    </row>
    <row r="111" spans="1:11" ht="12.75" customHeight="1">
      <c r="A111" s="200" t="s">
        <v>171</v>
      </c>
      <c r="B111" s="201"/>
      <c r="C111" s="201"/>
      <c r="D111" s="201"/>
      <c r="E111" s="201"/>
      <c r="F111" s="201"/>
      <c r="G111" s="201"/>
      <c r="H111" s="202"/>
      <c r="I111" s="1">
        <v>104</v>
      </c>
      <c r="J111" s="7">
        <v>0</v>
      </c>
      <c r="K111" s="7">
        <v>0</v>
      </c>
    </row>
    <row r="112" spans="1:11" ht="12.75" customHeight="1">
      <c r="A112" s="200" t="s">
        <v>172</v>
      </c>
      <c r="B112" s="201"/>
      <c r="C112" s="201"/>
      <c r="D112" s="201"/>
      <c r="E112" s="201"/>
      <c r="F112" s="201"/>
      <c r="G112" s="201"/>
      <c r="H112" s="202"/>
      <c r="I112" s="1">
        <v>105</v>
      </c>
      <c r="J112" s="7">
        <v>29104362</v>
      </c>
      <c r="K112" s="7">
        <v>22992854</v>
      </c>
    </row>
    <row r="113" spans="1:11" ht="12.75" customHeight="1">
      <c r="A113" s="203" t="s">
        <v>173</v>
      </c>
      <c r="B113" s="204"/>
      <c r="C113" s="204"/>
      <c r="D113" s="204"/>
      <c r="E113" s="204"/>
      <c r="F113" s="204"/>
      <c r="G113" s="204"/>
      <c r="H113" s="205"/>
      <c r="I113" s="1">
        <v>106</v>
      </c>
      <c r="J113" s="7"/>
      <c r="K113" s="7"/>
    </row>
    <row r="114" spans="1:11" ht="12.75" customHeight="1">
      <c r="A114" s="203" t="s">
        <v>174</v>
      </c>
      <c r="B114" s="204"/>
      <c r="C114" s="204"/>
      <c r="D114" s="204"/>
      <c r="E114" s="204"/>
      <c r="F114" s="204"/>
      <c r="G114" s="204"/>
      <c r="H114" s="205"/>
      <c r="I114" s="1">
        <v>107</v>
      </c>
      <c r="J114" s="117">
        <f>J69+J86+J90+J100+J113</f>
        <v>1646519795</v>
      </c>
      <c r="K114" s="117">
        <f>K69+K86+K90+K100+K113</f>
        <v>2676374287.1931534</v>
      </c>
    </row>
    <row r="115" spans="1:11" ht="12.75" customHeight="1">
      <c r="A115" s="212" t="s">
        <v>175</v>
      </c>
      <c r="B115" s="213"/>
      <c r="C115" s="213"/>
      <c r="D115" s="213"/>
      <c r="E115" s="213"/>
      <c r="F115" s="213"/>
      <c r="G115" s="213"/>
      <c r="H115" s="214"/>
      <c r="I115" s="2">
        <v>108</v>
      </c>
      <c r="J115" s="8"/>
      <c r="K115" s="8"/>
    </row>
    <row r="116" spans="1:11" ht="12.75" customHeight="1">
      <c r="A116" s="215" t="s">
        <v>230</v>
      </c>
      <c r="B116" s="216"/>
      <c r="C116" s="216"/>
      <c r="D116" s="216"/>
      <c r="E116" s="216"/>
      <c r="F116" s="216"/>
      <c r="G116" s="216"/>
      <c r="H116" s="216"/>
      <c r="I116" s="217"/>
      <c r="J116" s="217"/>
      <c r="K116" s="218"/>
    </row>
    <row r="117" spans="1:11" ht="12.75" customHeight="1">
      <c r="A117" s="219" t="s">
        <v>176</v>
      </c>
      <c r="B117" s="220"/>
      <c r="C117" s="220"/>
      <c r="D117" s="220"/>
      <c r="E117" s="220"/>
      <c r="F117" s="220"/>
      <c r="G117" s="220"/>
      <c r="H117" s="220"/>
      <c r="I117" s="221"/>
      <c r="J117" s="221"/>
      <c r="K117" s="222"/>
    </row>
    <row r="118" spans="1:13" ht="12.75" customHeight="1">
      <c r="A118" s="200" t="s">
        <v>178</v>
      </c>
      <c r="B118" s="201"/>
      <c r="C118" s="201"/>
      <c r="D118" s="201"/>
      <c r="E118" s="201"/>
      <c r="F118" s="201"/>
      <c r="G118" s="201"/>
      <c r="H118" s="202"/>
      <c r="I118" s="1">
        <v>109</v>
      </c>
      <c r="J118" s="7">
        <v>781538984</v>
      </c>
      <c r="K118" s="7">
        <v>1565756405.5374734</v>
      </c>
      <c r="M118" s="88"/>
    </row>
    <row r="119" spans="1:11" ht="12.75" customHeight="1">
      <c r="A119" s="206" t="s">
        <v>177</v>
      </c>
      <c r="B119" s="207"/>
      <c r="C119" s="207"/>
      <c r="D119" s="207"/>
      <c r="E119" s="207"/>
      <c r="F119" s="207"/>
      <c r="G119" s="207"/>
      <c r="H119" s="208"/>
      <c r="I119" s="4">
        <v>110</v>
      </c>
      <c r="J119" s="8">
        <v>22705000</v>
      </c>
      <c r="K119" s="8">
        <v>0</v>
      </c>
    </row>
    <row r="120" spans="1:11" ht="12.75" customHeight="1">
      <c r="A120" s="209" t="s">
        <v>231</v>
      </c>
      <c r="B120" s="209"/>
      <c r="C120" s="209"/>
      <c r="D120" s="209"/>
      <c r="E120" s="209"/>
      <c r="F120" s="209"/>
      <c r="G120" s="209"/>
      <c r="H120" s="209"/>
      <c r="I120" s="209"/>
      <c r="J120" s="209"/>
      <c r="K120" s="209"/>
    </row>
    <row r="121" spans="1:11" ht="12.75">
      <c r="A121" s="210"/>
      <c r="B121" s="211"/>
      <c r="C121" s="211"/>
      <c r="D121" s="211"/>
      <c r="E121" s="211"/>
      <c r="F121" s="211"/>
      <c r="G121" s="211"/>
      <c r="H121" s="211"/>
      <c r="I121" s="211"/>
      <c r="J121" s="211"/>
      <c r="K121" s="211"/>
    </row>
    <row r="122" ht="12.75">
      <c r="K122" s="88"/>
    </row>
    <row r="123" spans="10:11" ht="12.75">
      <c r="J123" s="88"/>
      <c r="K123" s="88"/>
    </row>
  </sheetData>
  <sheetProtection/>
  <mergeCells count="121">
    <mergeCell ref="A7:H7"/>
    <mergeCell ref="A8:H8"/>
    <mergeCell ref="A9:H9"/>
    <mergeCell ref="A10:H10"/>
    <mergeCell ref="A11:H11"/>
    <mergeCell ref="A12:H12"/>
    <mergeCell ref="A1:K1"/>
    <mergeCell ref="A2:K2"/>
    <mergeCell ref="A3:K3"/>
    <mergeCell ref="A4:H4"/>
    <mergeCell ref="A5:H5"/>
    <mergeCell ref="A6:K6"/>
    <mergeCell ref="A19:H19"/>
    <mergeCell ref="A20:H20"/>
    <mergeCell ref="A21:H21"/>
    <mergeCell ref="A22:H22"/>
    <mergeCell ref="A23:H23"/>
    <mergeCell ref="A24:H24"/>
    <mergeCell ref="A13:H13"/>
    <mergeCell ref="A14:H14"/>
    <mergeCell ref="A15:H15"/>
    <mergeCell ref="A16:H16"/>
    <mergeCell ref="A17:H17"/>
    <mergeCell ref="A18:H18"/>
    <mergeCell ref="A31:H31"/>
    <mergeCell ref="A32:H32"/>
    <mergeCell ref="A33:H33"/>
    <mergeCell ref="A34:H34"/>
    <mergeCell ref="A35:H35"/>
    <mergeCell ref="A36:H36"/>
    <mergeCell ref="A25:H25"/>
    <mergeCell ref="A26:H26"/>
    <mergeCell ref="A27:H27"/>
    <mergeCell ref="A28:H28"/>
    <mergeCell ref="A29:H29"/>
    <mergeCell ref="A30:H30"/>
    <mergeCell ref="A43:H43"/>
    <mergeCell ref="A44:H44"/>
    <mergeCell ref="A45:H45"/>
    <mergeCell ref="A46:H46"/>
    <mergeCell ref="A47:H47"/>
    <mergeCell ref="A48:H48"/>
    <mergeCell ref="A37:H37"/>
    <mergeCell ref="A38:H38"/>
    <mergeCell ref="A39:H39"/>
    <mergeCell ref="A40:H40"/>
    <mergeCell ref="A41:H41"/>
    <mergeCell ref="A42:H42"/>
    <mergeCell ref="A55:H55"/>
    <mergeCell ref="A56:H56"/>
    <mergeCell ref="A57:H57"/>
    <mergeCell ref="A58:H58"/>
    <mergeCell ref="A59:H59"/>
    <mergeCell ref="A60:H60"/>
    <mergeCell ref="A49:H49"/>
    <mergeCell ref="A50:H50"/>
    <mergeCell ref="A51:H51"/>
    <mergeCell ref="A52:H52"/>
    <mergeCell ref="A53:H53"/>
    <mergeCell ref="A54:H54"/>
    <mergeCell ref="A67:H67"/>
    <mergeCell ref="A68:K68"/>
    <mergeCell ref="A69:H69"/>
    <mergeCell ref="A70:H70"/>
    <mergeCell ref="A71:H71"/>
    <mergeCell ref="A72:H72"/>
    <mergeCell ref="A61:H61"/>
    <mergeCell ref="A62:H62"/>
    <mergeCell ref="A63:H63"/>
    <mergeCell ref="A64:H64"/>
    <mergeCell ref="A65:H65"/>
    <mergeCell ref="A66:H66"/>
    <mergeCell ref="A79:H79"/>
    <mergeCell ref="A80:H80"/>
    <mergeCell ref="A81:H81"/>
    <mergeCell ref="A82:H82"/>
    <mergeCell ref="A83:H83"/>
    <mergeCell ref="A84:H84"/>
    <mergeCell ref="A73:H73"/>
    <mergeCell ref="A74:H74"/>
    <mergeCell ref="A75:H75"/>
    <mergeCell ref="A76:H76"/>
    <mergeCell ref="A77:H77"/>
    <mergeCell ref="A78:H78"/>
    <mergeCell ref="A91:H91"/>
    <mergeCell ref="A92:H92"/>
    <mergeCell ref="A93:H93"/>
    <mergeCell ref="A94:H94"/>
    <mergeCell ref="A95:H95"/>
    <mergeCell ref="A96:H96"/>
    <mergeCell ref="A85:H85"/>
    <mergeCell ref="A86:H86"/>
    <mergeCell ref="A87:H87"/>
    <mergeCell ref="A88:H88"/>
    <mergeCell ref="A89:H89"/>
    <mergeCell ref="A90:H90"/>
    <mergeCell ref="A103:H103"/>
    <mergeCell ref="A104:H104"/>
    <mergeCell ref="A105:H105"/>
    <mergeCell ref="A106:H106"/>
    <mergeCell ref="A107:H107"/>
    <mergeCell ref="A108:H108"/>
    <mergeCell ref="A97:H97"/>
    <mergeCell ref="A98:H98"/>
    <mergeCell ref="A99:H99"/>
    <mergeCell ref="A100:H100"/>
    <mergeCell ref="A101:H101"/>
    <mergeCell ref="A102:H102"/>
    <mergeCell ref="A119:H119"/>
    <mergeCell ref="A120:K120"/>
    <mergeCell ref="A121:K121"/>
    <mergeCell ref="A115:H115"/>
    <mergeCell ref="A116:K116"/>
    <mergeCell ref="A117:K117"/>
    <mergeCell ref="A118:H118"/>
    <mergeCell ref="A109:H109"/>
    <mergeCell ref="A110:H110"/>
    <mergeCell ref="A111:H111"/>
    <mergeCell ref="A112:H112"/>
    <mergeCell ref="A113:H113"/>
    <mergeCell ref="A114:H114"/>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K67 J72:K77 J79:K84 J86:K115">
      <formula1>0</formula1>
    </dataValidation>
  </dataValidations>
  <printOptions/>
  <pageMargins left="0.7480314960629921" right="0.7480314960629921" top="1.220472440944882" bottom="1.220472440944882" header="0.5118110236220472" footer="0.5118110236220472"/>
  <pageSetup fitToHeight="0"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71"/>
  <sheetViews>
    <sheetView view="pageBreakPreview" zoomScaleNormal="112" zoomScaleSheetLayoutView="100" zoomScalePageLayoutView="0" workbookViewId="0" topLeftCell="A1">
      <selection activeCell="I30" sqref="I30"/>
    </sheetView>
  </sheetViews>
  <sheetFormatPr defaultColWidth="9.140625" defaultRowHeight="12.75"/>
  <cols>
    <col min="1" max="9" width="9.140625" style="42" customWidth="1"/>
    <col min="10" max="10" width="11.57421875" style="42" customWidth="1"/>
    <col min="11" max="11" width="11.8515625" style="42" customWidth="1"/>
    <col min="12" max="13" width="11.7109375" style="42" bestFit="1" customWidth="1"/>
    <col min="14" max="16384" width="9.140625" style="42" customWidth="1"/>
  </cols>
  <sheetData>
    <row r="1" spans="1:11" ht="12.75" customHeight="1">
      <c r="A1" s="253" t="s">
        <v>180</v>
      </c>
      <c r="B1" s="254"/>
      <c r="C1" s="254"/>
      <c r="D1" s="254"/>
      <c r="E1" s="254"/>
      <c r="F1" s="254"/>
      <c r="G1" s="254"/>
      <c r="H1" s="254"/>
      <c r="I1" s="254"/>
      <c r="J1" s="254"/>
      <c r="K1" s="255"/>
    </row>
    <row r="2" spans="1:11" ht="12.75" customHeight="1">
      <c r="A2" s="256" t="s">
        <v>372</v>
      </c>
      <c r="B2" s="233"/>
      <c r="C2" s="233"/>
      <c r="D2" s="233"/>
      <c r="E2" s="233"/>
      <c r="F2" s="233"/>
      <c r="G2" s="233"/>
      <c r="H2" s="233"/>
      <c r="I2" s="233"/>
      <c r="J2" s="233"/>
      <c r="K2" s="257"/>
    </row>
    <row r="3" spans="1:11" ht="12.75" customHeight="1">
      <c r="A3" s="234" t="s">
        <v>371</v>
      </c>
      <c r="B3" s="235"/>
      <c r="C3" s="235"/>
      <c r="D3" s="235"/>
      <c r="E3" s="235"/>
      <c r="F3" s="235"/>
      <c r="G3" s="235"/>
      <c r="H3" s="235"/>
      <c r="I3" s="235"/>
      <c r="J3" s="236"/>
      <c r="K3" s="89"/>
    </row>
    <row r="4" spans="1:11" ht="23.25" customHeight="1">
      <c r="A4" s="237" t="s">
        <v>180</v>
      </c>
      <c r="B4" s="238"/>
      <c r="C4" s="238"/>
      <c r="D4" s="238"/>
      <c r="E4" s="238"/>
      <c r="F4" s="238"/>
      <c r="G4" s="238"/>
      <c r="H4" s="239"/>
      <c r="I4" s="112" t="s">
        <v>181</v>
      </c>
      <c r="J4" s="114" t="s">
        <v>182</v>
      </c>
      <c r="K4" s="114" t="s">
        <v>183</v>
      </c>
    </row>
    <row r="5" spans="1:11" ht="12.75">
      <c r="A5" s="237"/>
      <c r="B5" s="238"/>
      <c r="C5" s="238"/>
      <c r="D5" s="238"/>
      <c r="E5" s="238"/>
      <c r="F5" s="238"/>
      <c r="G5" s="238"/>
      <c r="H5" s="239"/>
      <c r="I5" s="112"/>
      <c r="J5" s="114"/>
      <c r="K5" s="114"/>
    </row>
    <row r="6" spans="1:11" ht="12.75">
      <c r="A6" s="258">
        <v>1</v>
      </c>
      <c r="B6" s="259"/>
      <c r="C6" s="259"/>
      <c r="D6" s="259"/>
      <c r="E6" s="259"/>
      <c r="F6" s="259"/>
      <c r="G6" s="259"/>
      <c r="H6" s="260"/>
      <c r="I6" s="119">
        <v>2</v>
      </c>
      <c r="J6" s="114">
        <v>3</v>
      </c>
      <c r="K6" s="114">
        <v>4</v>
      </c>
    </row>
    <row r="7" spans="1:11" ht="12.75" customHeight="1">
      <c r="A7" s="219" t="s">
        <v>184</v>
      </c>
      <c r="B7" s="220"/>
      <c r="C7" s="220"/>
      <c r="D7" s="220"/>
      <c r="E7" s="220"/>
      <c r="F7" s="220"/>
      <c r="G7" s="220"/>
      <c r="H7" s="231"/>
      <c r="I7" s="3">
        <v>111</v>
      </c>
      <c r="J7" s="132">
        <f>SUM(J8:J9)</f>
        <v>435870749</v>
      </c>
      <c r="K7" s="132">
        <f>SUM(K8:K9)</f>
        <v>717162557.4733611</v>
      </c>
    </row>
    <row r="8" spans="1:11" ht="12.75" customHeight="1">
      <c r="A8" s="203" t="s">
        <v>185</v>
      </c>
      <c r="B8" s="204"/>
      <c r="C8" s="204"/>
      <c r="D8" s="204"/>
      <c r="E8" s="204"/>
      <c r="F8" s="204"/>
      <c r="G8" s="204"/>
      <c r="H8" s="205"/>
      <c r="I8" s="1">
        <v>112</v>
      </c>
      <c r="J8" s="7">
        <v>432664732</v>
      </c>
      <c r="K8" s="7">
        <v>711983826.7541537</v>
      </c>
    </row>
    <row r="9" spans="1:11" ht="12.75" customHeight="1">
      <c r="A9" s="203" t="s">
        <v>186</v>
      </c>
      <c r="B9" s="204"/>
      <c r="C9" s="204"/>
      <c r="D9" s="204"/>
      <c r="E9" s="204"/>
      <c r="F9" s="204"/>
      <c r="G9" s="204"/>
      <c r="H9" s="205"/>
      <c r="I9" s="1">
        <v>113</v>
      </c>
      <c r="J9" s="7">
        <v>3206017</v>
      </c>
      <c r="K9" s="7">
        <v>5178730.7192074</v>
      </c>
    </row>
    <row r="10" spans="1:11" ht="12.75" customHeight="1">
      <c r="A10" s="203" t="s">
        <v>187</v>
      </c>
      <c r="B10" s="204"/>
      <c r="C10" s="204"/>
      <c r="D10" s="204"/>
      <c r="E10" s="204"/>
      <c r="F10" s="204"/>
      <c r="G10" s="204"/>
      <c r="H10" s="205"/>
      <c r="I10" s="1">
        <v>114</v>
      </c>
      <c r="J10" s="43">
        <f>J11+J12+J16+J20+J21+J22+J25+J26</f>
        <v>532973726</v>
      </c>
      <c r="K10" s="43">
        <f>K11+K12+K16+K20+K21+K22+K25+K26</f>
        <v>566770595.1067467</v>
      </c>
    </row>
    <row r="11" spans="1:11" ht="12.75" customHeight="1">
      <c r="A11" s="203" t="s">
        <v>188</v>
      </c>
      <c r="B11" s="204"/>
      <c r="C11" s="204"/>
      <c r="D11" s="204"/>
      <c r="E11" s="204"/>
      <c r="F11" s="204"/>
      <c r="G11" s="204"/>
      <c r="H11" s="205"/>
      <c r="I11" s="1">
        <v>115</v>
      </c>
      <c r="J11" s="7"/>
      <c r="K11" s="7"/>
    </row>
    <row r="12" spans="1:11" ht="12.75" customHeight="1">
      <c r="A12" s="203" t="s">
        <v>189</v>
      </c>
      <c r="B12" s="204"/>
      <c r="C12" s="204"/>
      <c r="D12" s="204"/>
      <c r="E12" s="204"/>
      <c r="F12" s="204"/>
      <c r="G12" s="204"/>
      <c r="H12" s="205"/>
      <c r="I12" s="1">
        <v>116</v>
      </c>
      <c r="J12" s="43">
        <f>SUM(J13:J15)</f>
        <v>128847476</v>
      </c>
      <c r="K12" s="43">
        <f>SUM(K13:K15)</f>
        <v>239363839.06486714</v>
      </c>
    </row>
    <row r="13" spans="1:11" ht="12.75" customHeight="1">
      <c r="A13" s="200" t="s">
        <v>190</v>
      </c>
      <c r="B13" s="201"/>
      <c r="C13" s="201"/>
      <c r="D13" s="201"/>
      <c r="E13" s="201"/>
      <c r="F13" s="201"/>
      <c r="G13" s="201"/>
      <c r="H13" s="202"/>
      <c r="I13" s="1">
        <v>117</v>
      </c>
      <c r="J13" s="7">
        <v>69350511</v>
      </c>
      <c r="K13" s="7">
        <v>105044038.16180873</v>
      </c>
    </row>
    <row r="14" spans="1:11" ht="12.75" customHeight="1">
      <c r="A14" s="200" t="s">
        <v>191</v>
      </c>
      <c r="B14" s="201"/>
      <c r="C14" s="201"/>
      <c r="D14" s="201"/>
      <c r="E14" s="201"/>
      <c r="F14" s="201"/>
      <c r="G14" s="201"/>
      <c r="H14" s="202"/>
      <c r="I14" s="1">
        <v>118</v>
      </c>
      <c r="J14" s="7"/>
      <c r="K14" s="7">
        <v>0</v>
      </c>
    </row>
    <row r="15" spans="1:11" ht="12.75" customHeight="1">
      <c r="A15" s="200" t="s">
        <v>192</v>
      </c>
      <c r="B15" s="201"/>
      <c r="C15" s="201"/>
      <c r="D15" s="201"/>
      <c r="E15" s="201"/>
      <c r="F15" s="201"/>
      <c r="G15" s="201"/>
      <c r="H15" s="202"/>
      <c r="I15" s="1">
        <v>119</v>
      </c>
      <c r="J15" s="7">
        <v>59496965</v>
      </c>
      <c r="K15" s="7">
        <v>134319800.9030584</v>
      </c>
    </row>
    <row r="16" spans="1:11" ht="12.75" customHeight="1">
      <c r="A16" s="203" t="s">
        <v>193</v>
      </c>
      <c r="B16" s="204"/>
      <c r="C16" s="204"/>
      <c r="D16" s="204"/>
      <c r="E16" s="204"/>
      <c r="F16" s="204"/>
      <c r="G16" s="204"/>
      <c r="H16" s="205"/>
      <c r="I16" s="1">
        <v>120</v>
      </c>
      <c r="J16" s="43">
        <f>SUM(J17:J19)</f>
        <v>125890225</v>
      </c>
      <c r="K16" s="43">
        <f>SUM(K17:K19)</f>
        <v>217395615.04667187</v>
      </c>
    </row>
    <row r="17" spans="1:11" ht="12.75" customHeight="1">
      <c r="A17" s="200" t="s">
        <v>194</v>
      </c>
      <c r="B17" s="201"/>
      <c r="C17" s="201"/>
      <c r="D17" s="201"/>
      <c r="E17" s="201"/>
      <c r="F17" s="201"/>
      <c r="G17" s="201"/>
      <c r="H17" s="202"/>
      <c r="I17" s="1">
        <v>121</v>
      </c>
      <c r="J17" s="7">
        <v>78540643</v>
      </c>
      <c r="K17" s="7">
        <v>146802342.88625956</v>
      </c>
    </row>
    <row r="18" spans="1:11" ht="12.75" customHeight="1">
      <c r="A18" s="200" t="s">
        <v>195</v>
      </c>
      <c r="B18" s="201"/>
      <c r="C18" s="201"/>
      <c r="D18" s="201"/>
      <c r="E18" s="201"/>
      <c r="F18" s="201"/>
      <c r="G18" s="201"/>
      <c r="H18" s="202"/>
      <c r="I18" s="1">
        <v>122</v>
      </c>
      <c r="J18" s="7">
        <v>30865817</v>
      </c>
      <c r="K18" s="7">
        <v>44910321.0164004</v>
      </c>
    </row>
    <row r="19" spans="1:11" ht="12.75" customHeight="1">
      <c r="A19" s="200" t="s">
        <v>196</v>
      </c>
      <c r="B19" s="201"/>
      <c r="C19" s="201"/>
      <c r="D19" s="201"/>
      <c r="E19" s="201"/>
      <c r="F19" s="201"/>
      <c r="G19" s="201"/>
      <c r="H19" s="202"/>
      <c r="I19" s="1">
        <v>123</v>
      </c>
      <c r="J19" s="7">
        <v>16483765</v>
      </c>
      <c r="K19" s="7">
        <v>25682951.144011915</v>
      </c>
    </row>
    <row r="20" spans="1:11" ht="12.75" customHeight="1">
      <c r="A20" s="203" t="s">
        <v>197</v>
      </c>
      <c r="B20" s="204"/>
      <c r="C20" s="204"/>
      <c r="D20" s="204"/>
      <c r="E20" s="204"/>
      <c r="F20" s="204"/>
      <c r="G20" s="204"/>
      <c r="H20" s="205"/>
      <c r="I20" s="1">
        <v>124</v>
      </c>
      <c r="J20" s="7">
        <v>73927185</v>
      </c>
      <c r="K20" s="7">
        <v>62470960.8639779</v>
      </c>
    </row>
    <row r="21" spans="1:11" ht="12.75" customHeight="1">
      <c r="A21" s="203" t="s">
        <v>198</v>
      </c>
      <c r="B21" s="204"/>
      <c r="C21" s="204"/>
      <c r="D21" s="204"/>
      <c r="E21" s="204"/>
      <c r="F21" s="204"/>
      <c r="G21" s="204"/>
      <c r="H21" s="205"/>
      <c r="I21" s="1">
        <v>125</v>
      </c>
      <c r="J21" s="7"/>
      <c r="K21" s="7"/>
    </row>
    <row r="22" spans="1:11" ht="12.75" customHeight="1">
      <c r="A22" s="203" t="s">
        <v>199</v>
      </c>
      <c r="B22" s="204"/>
      <c r="C22" s="204"/>
      <c r="D22" s="204"/>
      <c r="E22" s="204"/>
      <c r="F22" s="204"/>
      <c r="G22" s="204"/>
      <c r="H22" s="205"/>
      <c r="I22" s="1">
        <v>126</v>
      </c>
      <c r="J22" s="43">
        <f>SUM(J23:J24)</f>
        <v>148584241</v>
      </c>
      <c r="K22" s="43">
        <f>SUM(K23:K24)</f>
        <v>0</v>
      </c>
    </row>
    <row r="23" spans="1:11" ht="12.75" customHeight="1">
      <c r="A23" s="200" t="s">
        <v>200</v>
      </c>
      <c r="B23" s="201"/>
      <c r="C23" s="201"/>
      <c r="D23" s="201"/>
      <c r="E23" s="201"/>
      <c r="F23" s="201"/>
      <c r="G23" s="201"/>
      <c r="H23" s="202"/>
      <c r="I23" s="1">
        <v>127</v>
      </c>
      <c r="J23" s="7">
        <v>148584241</v>
      </c>
      <c r="K23" s="7"/>
    </row>
    <row r="24" spans="1:11" ht="12.75" customHeight="1">
      <c r="A24" s="200" t="s">
        <v>201</v>
      </c>
      <c r="B24" s="201"/>
      <c r="C24" s="201"/>
      <c r="D24" s="201"/>
      <c r="E24" s="201"/>
      <c r="F24" s="201"/>
      <c r="G24" s="201"/>
      <c r="H24" s="202"/>
      <c r="I24" s="1">
        <v>128</v>
      </c>
      <c r="J24" s="7"/>
      <c r="K24" s="7"/>
    </row>
    <row r="25" spans="1:11" ht="12.75" customHeight="1">
      <c r="A25" s="203" t="s">
        <v>202</v>
      </c>
      <c r="B25" s="204"/>
      <c r="C25" s="204"/>
      <c r="D25" s="204"/>
      <c r="E25" s="204"/>
      <c r="F25" s="204"/>
      <c r="G25" s="204"/>
      <c r="H25" s="205"/>
      <c r="I25" s="1">
        <v>129</v>
      </c>
      <c r="J25" s="7"/>
      <c r="K25" s="7"/>
    </row>
    <row r="26" spans="1:11" ht="12.75" customHeight="1">
      <c r="A26" s="203" t="s">
        <v>203</v>
      </c>
      <c r="B26" s="204"/>
      <c r="C26" s="204"/>
      <c r="D26" s="204"/>
      <c r="E26" s="204"/>
      <c r="F26" s="204"/>
      <c r="G26" s="204"/>
      <c r="H26" s="205"/>
      <c r="I26" s="1">
        <v>130</v>
      </c>
      <c r="J26" s="7">
        <v>55724599</v>
      </c>
      <c r="K26" s="7">
        <v>47540180.131229796</v>
      </c>
    </row>
    <row r="27" spans="1:11" ht="12.75" customHeight="1">
      <c r="A27" s="203" t="s">
        <v>204</v>
      </c>
      <c r="B27" s="204"/>
      <c r="C27" s="204"/>
      <c r="D27" s="204"/>
      <c r="E27" s="204"/>
      <c r="F27" s="204"/>
      <c r="G27" s="204"/>
      <c r="H27" s="205"/>
      <c r="I27" s="1">
        <v>131</v>
      </c>
      <c r="J27" s="43">
        <f>SUM(J28:J32)</f>
        <v>135982</v>
      </c>
      <c r="K27" s="43">
        <f>SUM(K28:K32)</f>
        <v>6060910.8327443</v>
      </c>
    </row>
    <row r="28" spans="1:11" ht="24" customHeight="1">
      <c r="A28" s="203" t="s">
        <v>205</v>
      </c>
      <c r="B28" s="204"/>
      <c r="C28" s="204"/>
      <c r="D28" s="204"/>
      <c r="E28" s="204"/>
      <c r="F28" s="204"/>
      <c r="G28" s="204"/>
      <c r="H28" s="205"/>
      <c r="I28" s="1">
        <v>132</v>
      </c>
      <c r="J28" s="7"/>
      <c r="K28" s="7"/>
    </row>
    <row r="29" spans="1:11" ht="22.5" customHeight="1">
      <c r="A29" s="203" t="s">
        <v>206</v>
      </c>
      <c r="B29" s="204"/>
      <c r="C29" s="204"/>
      <c r="D29" s="204"/>
      <c r="E29" s="204"/>
      <c r="F29" s="204"/>
      <c r="G29" s="204"/>
      <c r="H29" s="205"/>
      <c r="I29" s="1">
        <v>133</v>
      </c>
      <c r="J29" s="7">
        <v>135982</v>
      </c>
      <c r="K29" s="7">
        <v>6060910.8327443</v>
      </c>
    </row>
    <row r="30" spans="1:11" ht="12.75" customHeight="1">
      <c r="A30" s="203" t="s">
        <v>207</v>
      </c>
      <c r="B30" s="204"/>
      <c r="C30" s="204"/>
      <c r="D30" s="204"/>
      <c r="E30" s="204"/>
      <c r="F30" s="204"/>
      <c r="G30" s="204"/>
      <c r="H30" s="205"/>
      <c r="I30" s="1">
        <v>134</v>
      </c>
      <c r="J30" s="7"/>
      <c r="K30" s="7"/>
    </row>
    <row r="31" spans="1:11" ht="12.75" customHeight="1">
      <c r="A31" s="203" t="s">
        <v>208</v>
      </c>
      <c r="B31" s="204"/>
      <c r="C31" s="204"/>
      <c r="D31" s="204"/>
      <c r="E31" s="204"/>
      <c r="F31" s="204"/>
      <c r="G31" s="204"/>
      <c r="H31" s="205"/>
      <c r="I31" s="1">
        <v>135</v>
      </c>
      <c r="J31" s="7"/>
      <c r="K31" s="7"/>
    </row>
    <row r="32" spans="1:11" ht="12.75" customHeight="1">
      <c r="A32" s="203" t="s">
        <v>209</v>
      </c>
      <c r="B32" s="204"/>
      <c r="C32" s="204"/>
      <c r="D32" s="204"/>
      <c r="E32" s="204"/>
      <c r="F32" s="204"/>
      <c r="G32" s="204"/>
      <c r="H32" s="205"/>
      <c r="I32" s="1">
        <v>136</v>
      </c>
      <c r="J32" s="7"/>
      <c r="K32" s="7"/>
    </row>
    <row r="33" spans="1:11" ht="12.75" customHeight="1">
      <c r="A33" s="203" t="s">
        <v>210</v>
      </c>
      <c r="B33" s="204"/>
      <c r="C33" s="204"/>
      <c r="D33" s="204"/>
      <c r="E33" s="204"/>
      <c r="F33" s="204"/>
      <c r="G33" s="204"/>
      <c r="H33" s="205"/>
      <c r="I33" s="1">
        <v>137</v>
      </c>
      <c r="J33" s="43">
        <f>SUM(J34:J37)</f>
        <v>41005073</v>
      </c>
      <c r="K33" s="43">
        <f>SUM(K34:K37)</f>
        <v>43945971.309921995</v>
      </c>
    </row>
    <row r="34" spans="1:11" ht="12.75" customHeight="1">
      <c r="A34" s="203" t="s">
        <v>211</v>
      </c>
      <c r="B34" s="204"/>
      <c r="C34" s="204"/>
      <c r="D34" s="204"/>
      <c r="E34" s="204"/>
      <c r="F34" s="204"/>
      <c r="G34" s="204"/>
      <c r="H34" s="205"/>
      <c r="I34" s="1">
        <v>138</v>
      </c>
      <c r="J34" s="7">
        <v>16874388</v>
      </c>
      <c r="K34" s="7">
        <v>3251783.8881042</v>
      </c>
    </row>
    <row r="35" spans="1:11" ht="12.75" customHeight="1">
      <c r="A35" s="203" t="s">
        <v>212</v>
      </c>
      <c r="B35" s="204"/>
      <c r="C35" s="204"/>
      <c r="D35" s="204"/>
      <c r="E35" s="204"/>
      <c r="F35" s="204"/>
      <c r="G35" s="204"/>
      <c r="H35" s="205"/>
      <c r="I35" s="1">
        <v>139</v>
      </c>
      <c r="J35" s="7">
        <v>24130685</v>
      </c>
      <c r="K35" s="7">
        <v>36348581.735891595</v>
      </c>
    </row>
    <row r="36" spans="1:11" ht="12.75" customHeight="1">
      <c r="A36" s="203" t="s">
        <v>213</v>
      </c>
      <c r="B36" s="204"/>
      <c r="C36" s="204"/>
      <c r="D36" s="204"/>
      <c r="E36" s="204"/>
      <c r="F36" s="204"/>
      <c r="G36" s="204"/>
      <c r="H36" s="205"/>
      <c r="I36" s="1">
        <v>140</v>
      </c>
      <c r="J36" s="7"/>
      <c r="K36" s="7"/>
    </row>
    <row r="37" spans="1:11" ht="12.75" customHeight="1">
      <c r="A37" s="203" t="s">
        <v>214</v>
      </c>
      <c r="B37" s="204"/>
      <c r="C37" s="204"/>
      <c r="D37" s="204"/>
      <c r="E37" s="204"/>
      <c r="F37" s="204"/>
      <c r="G37" s="204"/>
      <c r="H37" s="205"/>
      <c r="I37" s="1">
        <v>141</v>
      </c>
      <c r="J37" s="7"/>
      <c r="K37" s="7">
        <v>4345605.685926202</v>
      </c>
    </row>
    <row r="38" spans="1:11" ht="12.75" customHeight="1">
      <c r="A38" s="203" t="s">
        <v>215</v>
      </c>
      <c r="B38" s="204"/>
      <c r="C38" s="204"/>
      <c r="D38" s="204"/>
      <c r="E38" s="204"/>
      <c r="F38" s="204"/>
      <c r="G38" s="204"/>
      <c r="H38" s="205"/>
      <c r="I38" s="1">
        <v>142</v>
      </c>
      <c r="J38" s="7"/>
      <c r="K38" s="7"/>
    </row>
    <row r="39" spans="1:11" ht="12.75" customHeight="1">
      <c r="A39" s="203" t="s">
        <v>216</v>
      </c>
      <c r="B39" s="204"/>
      <c r="C39" s="204"/>
      <c r="D39" s="204"/>
      <c r="E39" s="204"/>
      <c r="F39" s="204"/>
      <c r="G39" s="204"/>
      <c r="H39" s="205"/>
      <c r="I39" s="1">
        <v>143</v>
      </c>
      <c r="J39" s="7"/>
      <c r="K39" s="7">
        <v>962309.3694165</v>
      </c>
    </row>
    <row r="40" spans="1:11" ht="12.75" customHeight="1">
      <c r="A40" s="203" t="s">
        <v>217</v>
      </c>
      <c r="B40" s="204"/>
      <c r="C40" s="204"/>
      <c r="D40" s="204"/>
      <c r="E40" s="204"/>
      <c r="F40" s="204"/>
      <c r="G40" s="204"/>
      <c r="H40" s="205"/>
      <c r="I40" s="1">
        <v>144</v>
      </c>
      <c r="J40" s="7"/>
      <c r="K40" s="7"/>
    </row>
    <row r="41" spans="1:11" ht="12.75" customHeight="1">
      <c r="A41" s="203" t="s">
        <v>218</v>
      </c>
      <c r="B41" s="204"/>
      <c r="C41" s="204"/>
      <c r="D41" s="204"/>
      <c r="E41" s="204"/>
      <c r="F41" s="204"/>
      <c r="G41" s="204"/>
      <c r="H41" s="205"/>
      <c r="I41" s="1">
        <v>145</v>
      </c>
      <c r="J41" s="7"/>
      <c r="K41" s="7"/>
    </row>
    <row r="42" spans="1:11" ht="12.75" customHeight="1">
      <c r="A42" s="203" t="s">
        <v>219</v>
      </c>
      <c r="B42" s="204"/>
      <c r="C42" s="204"/>
      <c r="D42" s="204"/>
      <c r="E42" s="204"/>
      <c r="F42" s="204"/>
      <c r="G42" s="204"/>
      <c r="H42" s="205"/>
      <c r="I42" s="1">
        <v>146</v>
      </c>
      <c r="J42" s="43">
        <f>J7+J27+J38+J40</f>
        <v>436006731</v>
      </c>
      <c r="K42" s="43">
        <f>K7+K27+K38+K40</f>
        <v>723223468.3061054</v>
      </c>
    </row>
    <row r="43" spans="1:13" ht="12.75" customHeight="1">
      <c r="A43" s="203" t="s">
        <v>220</v>
      </c>
      <c r="B43" s="204"/>
      <c r="C43" s="204"/>
      <c r="D43" s="204"/>
      <c r="E43" s="204"/>
      <c r="F43" s="204"/>
      <c r="G43" s="204"/>
      <c r="H43" s="205"/>
      <c r="I43" s="1">
        <v>147</v>
      </c>
      <c r="J43" s="43">
        <f>J10+J33+J39+J41</f>
        <v>573978799</v>
      </c>
      <c r="K43" s="43">
        <f>K10+K33+K39+K41</f>
        <v>611678875.7860851</v>
      </c>
      <c r="M43" s="88"/>
    </row>
    <row r="44" spans="1:13" ht="12.75" customHeight="1">
      <c r="A44" s="203" t="s">
        <v>221</v>
      </c>
      <c r="B44" s="204"/>
      <c r="C44" s="204"/>
      <c r="D44" s="204"/>
      <c r="E44" s="204"/>
      <c r="F44" s="204"/>
      <c r="G44" s="204"/>
      <c r="H44" s="205"/>
      <c r="I44" s="1">
        <v>148</v>
      </c>
      <c r="J44" s="43">
        <f>J42-J43</f>
        <v>-137972068</v>
      </c>
      <c r="K44" s="43">
        <f>K42-K43</f>
        <v>111544592.52002025</v>
      </c>
      <c r="M44" s="88"/>
    </row>
    <row r="45" spans="1:13" ht="12.75" customHeight="1">
      <c r="A45" s="223" t="s">
        <v>222</v>
      </c>
      <c r="B45" s="224"/>
      <c r="C45" s="224"/>
      <c r="D45" s="224"/>
      <c r="E45" s="224"/>
      <c r="F45" s="224"/>
      <c r="G45" s="224"/>
      <c r="H45" s="225"/>
      <c r="I45" s="1">
        <v>149</v>
      </c>
      <c r="J45" s="43"/>
      <c r="K45" s="43">
        <f>IF(K42&gt;K43,K42-K43,0)</f>
        <v>111544592.52002025</v>
      </c>
      <c r="M45" s="88"/>
    </row>
    <row r="46" spans="1:13" ht="12.75" customHeight="1">
      <c r="A46" s="223" t="s">
        <v>223</v>
      </c>
      <c r="B46" s="224"/>
      <c r="C46" s="224"/>
      <c r="D46" s="224"/>
      <c r="E46" s="224"/>
      <c r="F46" s="224"/>
      <c r="G46" s="224"/>
      <c r="H46" s="225"/>
      <c r="I46" s="1">
        <v>150</v>
      </c>
      <c r="J46" s="43">
        <f>IF(J43&gt;J42,J43-J42,0)</f>
        <v>137972068</v>
      </c>
      <c r="K46" s="43"/>
      <c r="L46" s="88"/>
      <c r="M46" s="88"/>
    </row>
    <row r="47" spans="1:13" ht="12.75" customHeight="1">
      <c r="A47" s="203" t="s">
        <v>224</v>
      </c>
      <c r="B47" s="204"/>
      <c r="C47" s="204"/>
      <c r="D47" s="204"/>
      <c r="E47" s="204"/>
      <c r="F47" s="204"/>
      <c r="G47" s="204"/>
      <c r="H47" s="205"/>
      <c r="I47" s="1">
        <v>151</v>
      </c>
      <c r="J47" s="7">
        <v>-23715842</v>
      </c>
      <c r="K47" s="7">
        <v>23461966.817447703</v>
      </c>
      <c r="M47" s="88"/>
    </row>
    <row r="48" spans="1:13" ht="12.75" customHeight="1">
      <c r="A48" s="203" t="s">
        <v>225</v>
      </c>
      <c r="B48" s="204"/>
      <c r="C48" s="204"/>
      <c r="D48" s="204"/>
      <c r="E48" s="204"/>
      <c r="F48" s="204"/>
      <c r="G48" s="204"/>
      <c r="H48" s="205"/>
      <c r="I48" s="1">
        <v>152</v>
      </c>
      <c r="J48" s="43">
        <f>J44-J47</f>
        <v>-114256226</v>
      </c>
      <c r="K48" s="43">
        <f>K44-K47</f>
        <v>88082625.70257254</v>
      </c>
      <c r="M48" s="88"/>
    </row>
    <row r="49" spans="1:13" ht="12.75" customHeight="1">
      <c r="A49" s="223" t="s">
        <v>226</v>
      </c>
      <c r="B49" s="224"/>
      <c r="C49" s="224"/>
      <c r="D49" s="224"/>
      <c r="E49" s="224"/>
      <c r="F49" s="224"/>
      <c r="G49" s="224"/>
      <c r="H49" s="225"/>
      <c r="I49" s="1">
        <v>153</v>
      </c>
      <c r="J49" s="43">
        <f>IF(J48&gt;0,J48,0)</f>
        <v>0</v>
      </c>
      <c r="K49" s="43">
        <f>IF(K48&gt;0,K48,0)</f>
        <v>88082625.70257254</v>
      </c>
      <c r="L49" s="88"/>
      <c r="M49" s="88"/>
    </row>
    <row r="50" spans="1:13" ht="12.75" customHeight="1">
      <c r="A50" s="245" t="s">
        <v>227</v>
      </c>
      <c r="B50" s="246"/>
      <c r="C50" s="246"/>
      <c r="D50" s="246"/>
      <c r="E50" s="246"/>
      <c r="F50" s="246"/>
      <c r="G50" s="246"/>
      <c r="H50" s="247"/>
      <c r="I50" s="2">
        <v>154</v>
      </c>
      <c r="J50" s="44">
        <f>IF(J48&lt;0,-J48,0)</f>
        <v>114256226</v>
      </c>
      <c r="K50" s="44">
        <f>IF(K48&lt;0,-K48,0)</f>
        <v>0</v>
      </c>
      <c r="M50" s="88"/>
    </row>
    <row r="51" spans="1:13" ht="12.75" customHeight="1">
      <c r="A51" s="215" t="s">
        <v>228</v>
      </c>
      <c r="B51" s="216"/>
      <c r="C51" s="216"/>
      <c r="D51" s="216"/>
      <c r="E51" s="216"/>
      <c r="F51" s="216"/>
      <c r="G51" s="216"/>
      <c r="H51" s="216"/>
      <c r="I51" s="216"/>
      <c r="J51" s="216"/>
      <c r="K51" s="244"/>
      <c r="L51" s="88"/>
      <c r="M51" s="88"/>
    </row>
    <row r="52" spans="1:13" ht="12.75" customHeight="1">
      <c r="A52" s="248" t="s">
        <v>229</v>
      </c>
      <c r="B52" s="249"/>
      <c r="C52" s="249"/>
      <c r="D52" s="249"/>
      <c r="E52" s="249"/>
      <c r="F52" s="249"/>
      <c r="G52" s="249"/>
      <c r="H52" s="249"/>
      <c r="I52" s="90"/>
      <c r="J52" s="91"/>
      <c r="K52" s="92"/>
      <c r="M52" s="88"/>
    </row>
    <row r="53" spans="1:13" ht="12.75" customHeight="1">
      <c r="A53" s="219" t="s">
        <v>178</v>
      </c>
      <c r="B53" s="220"/>
      <c r="C53" s="220"/>
      <c r="D53" s="220"/>
      <c r="E53" s="220"/>
      <c r="F53" s="220"/>
      <c r="G53" s="220"/>
      <c r="H53" s="231"/>
      <c r="I53" s="9">
        <v>155</v>
      </c>
      <c r="J53" s="6"/>
      <c r="K53" s="6"/>
      <c r="M53" s="88"/>
    </row>
    <row r="54" spans="1:13" ht="12.75" customHeight="1">
      <c r="A54" s="226" t="s">
        <v>177</v>
      </c>
      <c r="B54" s="227"/>
      <c r="C54" s="227"/>
      <c r="D54" s="227"/>
      <c r="E54" s="227"/>
      <c r="F54" s="227"/>
      <c r="G54" s="227"/>
      <c r="H54" s="228"/>
      <c r="I54" s="130">
        <v>156</v>
      </c>
      <c r="J54" s="8"/>
      <c r="K54" s="8"/>
      <c r="M54" s="88"/>
    </row>
    <row r="55" spans="1:13" ht="12.75" customHeight="1">
      <c r="A55" s="215" t="s">
        <v>232</v>
      </c>
      <c r="B55" s="216"/>
      <c r="C55" s="216"/>
      <c r="D55" s="216"/>
      <c r="E55" s="216"/>
      <c r="F55" s="216"/>
      <c r="G55" s="216"/>
      <c r="H55" s="216"/>
      <c r="I55" s="216"/>
      <c r="J55" s="216"/>
      <c r="K55" s="244"/>
      <c r="M55" s="88"/>
    </row>
    <row r="56" spans="1:13" ht="12.75" customHeight="1">
      <c r="A56" s="219" t="s">
        <v>233</v>
      </c>
      <c r="B56" s="220"/>
      <c r="C56" s="220"/>
      <c r="D56" s="220"/>
      <c r="E56" s="220"/>
      <c r="F56" s="220"/>
      <c r="G56" s="220"/>
      <c r="H56" s="231"/>
      <c r="I56" s="9">
        <v>157</v>
      </c>
      <c r="J56" s="6">
        <f>+J48</f>
        <v>-114256226</v>
      </c>
      <c r="K56" s="6">
        <f>+K48</f>
        <v>88082625.70257254</v>
      </c>
      <c r="M56" s="88"/>
    </row>
    <row r="57" spans="1:13" ht="12.75" customHeight="1">
      <c r="A57" s="203" t="s">
        <v>234</v>
      </c>
      <c r="B57" s="204"/>
      <c r="C57" s="204"/>
      <c r="D57" s="204"/>
      <c r="E57" s="204"/>
      <c r="F57" s="204"/>
      <c r="G57" s="204"/>
      <c r="H57" s="205"/>
      <c r="I57" s="1">
        <v>158</v>
      </c>
      <c r="J57" s="43">
        <f>SUM(J58:J64)</f>
        <v>37230</v>
      </c>
      <c r="K57" s="43">
        <f>SUM(K58:K64)</f>
        <v>75361</v>
      </c>
      <c r="M57" s="88"/>
    </row>
    <row r="58" spans="1:13" ht="12.75" customHeight="1">
      <c r="A58" s="203" t="s">
        <v>235</v>
      </c>
      <c r="B58" s="204"/>
      <c r="C58" s="204"/>
      <c r="D58" s="204"/>
      <c r="E58" s="204"/>
      <c r="F58" s="204"/>
      <c r="G58" s="204"/>
      <c r="H58" s="205"/>
      <c r="I58" s="1">
        <v>159</v>
      </c>
      <c r="J58" s="7"/>
      <c r="K58" s="7">
        <v>-1629368</v>
      </c>
      <c r="M58" s="88"/>
    </row>
    <row r="59" spans="1:13" ht="12.75" customHeight="1">
      <c r="A59" s="250" t="s">
        <v>236</v>
      </c>
      <c r="B59" s="251"/>
      <c r="C59" s="251"/>
      <c r="D59" s="251"/>
      <c r="E59" s="251"/>
      <c r="F59" s="251"/>
      <c r="G59" s="251"/>
      <c r="H59" s="252"/>
      <c r="I59" s="1">
        <v>160</v>
      </c>
      <c r="J59" s="7"/>
      <c r="K59" s="7"/>
      <c r="M59" s="88"/>
    </row>
    <row r="60" spans="1:13" ht="12.75" customHeight="1">
      <c r="A60" s="250" t="s">
        <v>237</v>
      </c>
      <c r="B60" s="251"/>
      <c r="C60" s="251"/>
      <c r="D60" s="251"/>
      <c r="E60" s="251"/>
      <c r="F60" s="251"/>
      <c r="G60" s="251"/>
      <c r="H60" s="252"/>
      <c r="I60" s="1">
        <v>161</v>
      </c>
      <c r="J60" s="7">
        <v>37230</v>
      </c>
      <c r="K60" s="7">
        <v>-3066</v>
      </c>
      <c r="M60" s="88"/>
    </row>
    <row r="61" spans="1:13" ht="12.75" customHeight="1">
      <c r="A61" s="250" t="s">
        <v>238</v>
      </c>
      <c r="B61" s="251"/>
      <c r="C61" s="251"/>
      <c r="D61" s="251"/>
      <c r="E61" s="251"/>
      <c r="F61" s="251"/>
      <c r="G61" s="251"/>
      <c r="H61" s="252"/>
      <c r="I61" s="1">
        <v>162</v>
      </c>
      <c r="J61" s="7"/>
      <c r="K61" s="7"/>
      <c r="M61" s="88"/>
    </row>
    <row r="62" spans="1:13" ht="12.75" customHeight="1">
      <c r="A62" s="203" t="s">
        <v>239</v>
      </c>
      <c r="B62" s="204"/>
      <c r="C62" s="204"/>
      <c r="D62" s="204"/>
      <c r="E62" s="204"/>
      <c r="F62" s="204"/>
      <c r="G62" s="204"/>
      <c r="H62" s="205"/>
      <c r="I62" s="1">
        <v>163</v>
      </c>
      <c r="J62" s="7"/>
      <c r="K62" s="7">
        <v>1707795</v>
      </c>
      <c r="M62" s="88"/>
    </row>
    <row r="63" spans="1:13" ht="12.75" customHeight="1">
      <c r="A63" s="203" t="s">
        <v>240</v>
      </c>
      <c r="B63" s="204"/>
      <c r="C63" s="204"/>
      <c r="D63" s="204"/>
      <c r="E63" s="204"/>
      <c r="F63" s="204"/>
      <c r="G63" s="204"/>
      <c r="H63" s="205"/>
      <c r="I63" s="1">
        <v>164</v>
      </c>
      <c r="J63" s="7"/>
      <c r="K63" s="7"/>
      <c r="M63" s="88"/>
    </row>
    <row r="64" spans="1:13" ht="12.75" customHeight="1">
      <c r="A64" s="203" t="s">
        <v>241</v>
      </c>
      <c r="B64" s="204"/>
      <c r="C64" s="204"/>
      <c r="D64" s="204"/>
      <c r="E64" s="204"/>
      <c r="F64" s="204"/>
      <c r="G64" s="204"/>
      <c r="H64" s="205"/>
      <c r="I64" s="1">
        <v>165</v>
      </c>
      <c r="J64" s="7"/>
      <c r="K64" s="7"/>
      <c r="M64" s="88"/>
    </row>
    <row r="65" spans="1:13" ht="12.75" customHeight="1">
      <c r="A65" s="203" t="s">
        <v>242</v>
      </c>
      <c r="B65" s="204"/>
      <c r="C65" s="204"/>
      <c r="D65" s="204"/>
      <c r="E65" s="204"/>
      <c r="F65" s="204"/>
      <c r="G65" s="204"/>
      <c r="H65" s="205"/>
      <c r="I65" s="1">
        <v>166</v>
      </c>
      <c r="J65" s="7"/>
      <c r="K65" s="7"/>
      <c r="M65" s="88"/>
    </row>
    <row r="66" spans="1:13" ht="12.75" customHeight="1">
      <c r="A66" s="203" t="s">
        <v>243</v>
      </c>
      <c r="B66" s="204"/>
      <c r="C66" s="204"/>
      <c r="D66" s="204"/>
      <c r="E66" s="204"/>
      <c r="F66" s="204"/>
      <c r="G66" s="204"/>
      <c r="H66" s="205"/>
      <c r="I66" s="1">
        <v>167</v>
      </c>
      <c r="J66" s="43">
        <f>J57-J65</f>
        <v>37230</v>
      </c>
      <c r="K66" s="43">
        <f>K57-K65</f>
        <v>75361</v>
      </c>
      <c r="M66" s="88"/>
    </row>
    <row r="67" spans="1:13" ht="12.75" customHeight="1">
      <c r="A67" s="203" t="s">
        <v>244</v>
      </c>
      <c r="B67" s="204"/>
      <c r="C67" s="204"/>
      <c r="D67" s="204"/>
      <c r="E67" s="204"/>
      <c r="F67" s="204"/>
      <c r="G67" s="204"/>
      <c r="H67" s="205"/>
      <c r="I67" s="1">
        <v>168</v>
      </c>
      <c r="J67" s="44">
        <f>J56+J66</f>
        <v>-114218996</v>
      </c>
      <c r="K67" s="44">
        <f>K56+K66</f>
        <v>88157986.70257254</v>
      </c>
      <c r="M67" s="88"/>
    </row>
    <row r="68" spans="1:13" ht="12.75" customHeight="1">
      <c r="A68" s="215" t="s">
        <v>246</v>
      </c>
      <c r="B68" s="216"/>
      <c r="C68" s="216"/>
      <c r="D68" s="216"/>
      <c r="E68" s="216"/>
      <c r="F68" s="216"/>
      <c r="G68" s="216"/>
      <c r="H68" s="216"/>
      <c r="I68" s="216"/>
      <c r="J68" s="216"/>
      <c r="K68" s="244"/>
      <c r="M68" s="88"/>
    </row>
    <row r="69" spans="1:13" ht="12.75" customHeight="1">
      <c r="A69" s="250" t="s">
        <v>245</v>
      </c>
      <c r="B69" s="251"/>
      <c r="C69" s="251"/>
      <c r="D69" s="251"/>
      <c r="E69" s="251"/>
      <c r="F69" s="251"/>
      <c r="G69" s="251"/>
      <c r="H69" s="251"/>
      <c r="I69" s="251"/>
      <c r="J69" s="251"/>
      <c r="K69" s="252"/>
      <c r="M69" s="88"/>
    </row>
    <row r="70" spans="1:13" ht="12.75" customHeight="1">
      <c r="A70" s="203" t="s">
        <v>178</v>
      </c>
      <c r="B70" s="204"/>
      <c r="C70" s="204"/>
      <c r="D70" s="204"/>
      <c r="E70" s="204"/>
      <c r="F70" s="204"/>
      <c r="G70" s="204"/>
      <c r="H70" s="205"/>
      <c r="I70" s="1">
        <v>169</v>
      </c>
      <c r="J70" s="7">
        <v>-114256226</v>
      </c>
      <c r="K70" s="7">
        <v>87568981.70257254</v>
      </c>
      <c r="M70" s="88"/>
    </row>
    <row r="71" spans="1:13" ht="12.75" customHeight="1">
      <c r="A71" s="226" t="s">
        <v>177</v>
      </c>
      <c r="B71" s="227"/>
      <c r="C71" s="227"/>
      <c r="D71" s="227"/>
      <c r="E71" s="227"/>
      <c r="F71" s="227"/>
      <c r="G71" s="227"/>
      <c r="H71" s="228"/>
      <c r="I71" s="4">
        <v>170</v>
      </c>
      <c r="J71" s="8"/>
      <c r="K71" s="8">
        <v>513644</v>
      </c>
      <c r="M71" s="88"/>
    </row>
  </sheetData>
  <sheetProtection/>
  <mergeCells count="71">
    <mergeCell ref="A18:H18"/>
    <mergeCell ref="A20:H20"/>
    <mergeCell ref="A4:H4"/>
    <mergeCell ref="A6:H6"/>
    <mergeCell ref="A7:H7"/>
    <mergeCell ref="A8:H8"/>
    <mergeCell ref="A9:H9"/>
    <mergeCell ref="A12:H12"/>
    <mergeCell ref="A21:H21"/>
    <mergeCell ref="A28:H28"/>
    <mergeCell ref="A19:H19"/>
    <mergeCell ref="A22:H22"/>
    <mergeCell ref="A27:H27"/>
    <mergeCell ref="A24:H24"/>
    <mergeCell ref="A23:H23"/>
    <mergeCell ref="A2:K2"/>
    <mergeCell ref="A3:J3"/>
    <mergeCell ref="A15:H15"/>
    <mergeCell ref="A16:H16"/>
    <mergeCell ref="A17:H17"/>
    <mergeCell ref="A10:H10"/>
    <mergeCell ref="A11:H11"/>
    <mergeCell ref="A5:H5"/>
    <mergeCell ref="A13:H13"/>
    <mergeCell ref="A14:H14"/>
    <mergeCell ref="A70:H70"/>
    <mergeCell ref="A38:H38"/>
    <mergeCell ref="A39:H39"/>
    <mergeCell ref="A40:H40"/>
    <mergeCell ref="A41:H41"/>
    <mergeCell ref="A71:H71"/>
    <mergeCell ref="A65:H65"/>
    <mergeCell ref="A66:H66"/>
    <mergeCell ref="A67:H67"/>
    <mergeCell ref="A62:H62"/>
    <mergeCell ref="A69:K69"/>
    <mergeCell ref="A68:K68"/>
    <mergeCell ref="A36:H36"/>
    <mergeCell ref="A42:H42"/>
    <mergeCell ref="A51:K51"/>
    <mergeCell ref="A56:H56"/>
    <mergeCell ref="A48:H48"/>
    <mergeCell ref="A61:H61"/>
    <mergeCell ref="A63:H63"/>
    <mergeCell ref="A43:H43"/>
    <mergeCell ref="A44:H44"/>
    <mergeCell ref="A25:H25"/>
    <mergeCell ref="A26:H26"/>
    <mergeCell ref="A33:H33"/>
    <mergeCell ref="A34:H34"/>
    <mergeCell ref="A35:H35"/>
    <mergeCell ref="A29:H29"/>
    <mergeCell ref="A1:K1"/>
    <mergeCell ref="A45:H45"/>
    <mergeCell ref="A30:H30"/>
    <mergeCell ref="A31:H31"/>
    <mergeCell ref="A32:H32"/>
    <mergeCell ref="A54:H54"/>
    <mergeCell ref="A46:H46"/>
    <mergeCell ref="A37:H37"/>
    <mergeCell ref="A47:H47"/>
    <mergeCell ref="A49:H49"/>
    <mergeCell ref="A55:K55"/>
    <mergeCell ref="A57:H57"/>
    <mergeCell ref="A64:H64"/>
    <mergeCell ref="A50:H50"/>
    <mergeCell ref="A52:H52"/>
    <mergeCell ref="A53:H53"/>
    <mergeCell ref="A58:H58"/>
    <mergeCell ref="A59:H59"/>
    <mergeCell ref="A60:H60"/>
  </mergeCells>
  <dataValidations count="2">
    <dataValidation type="whole" operator="notEqual" allowBlank="1" showInputMessage="1" showErrorMessage="1" errorTitle="Pogrešan unos" error="Mogu se unijeti samo cjelobrojne vrijednosti." sqref="J70:K71 J53:K54 J56:K56">
      <formula1>999999999999</formula1>
    </dataValidation>
    <dataValidation allowBlank="1" sqref="J22:J50 J7:J20 K7:K50 J57:K67"/>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5"/>
  <sheetViews>
    <sheetView view="pageBreakPreview" zoomScale="110" zoomScaleSheetLayoutView="110" zoomScalePageLayoutView="0" workbookViewId="0" topLeftCell="A1">
      <selection activeCell="L41" sqref="L41"/>
    </sheetView>
  </sheetViews>
  <sheetFormatPr defaultColWidth="9.140625" defaultRowHeight="12.75"/>
  <cols>
    <col min="1" max="9" width="9.140625" style="42" customWidth="1"/>
    <col min="10" max="10" width="12.140625" style="42" customWidth="1"/>
    <col min="11" max="11" width="11.8515625" style="42" customWidth="1"/>
    <col min="12" max="16384" width="9.140625" style="42" customWidth="1"/>
  </cols>
  <sheetData>
    <row r="1" spans="1:11" ht="12.75" customHeight="1">
      <c r="A1" s="265" t="s">
        <v>247</v>
      </c>
      <c r="B1" s="265"/>
      <c r="C1" s="265"/>
      <c r="D1" s="265"/>
      <c r="E1" s="265"/>
      <c r="F1" s="265"/>
      <c r="G1" s="265"/>
      <c r="H1" s="265"/>
      <c r="I1" s="265"/>
      <c r="J1" s="265"/>
      <c r="K1" s="265"/>
    </row>
    <row r="2" spans="1:11" ht="12.75" customHeight="1">
      <c r="A2" s="233" t="s">
        <v>372</v>
      </c>
      <c r="B2" s="233"/>
      <c r="C2" s="233"/>
      <c r="D2" s="233"/>
      <c r="E2" s="233"/>
      <c r="F2" s="233"/>
      <c r="G2" s="233"/>
      <c r="H2" s="233"/>
      <c r="I2" s="233"/>
      <c r="J2" s="233"/>
      <c r="K2" s="233"/>
    </row>
    <row r="3" spans="1:11" ht="12.75" customHeight="1">
      <c r="A3" s="234" t="s">
        <v>371</v>
      </c>
      <c r="B3" s="235"/>
      <c r="C3" s="235"/>
      <c r="D3" s="235"/>
      <c r="E3" s="235"/>
      <c r="F3" s="235"/>
      <c r="G3" s="235"/>
      <c r="H3" s="235"/>
      <c r="I3" s="235"/>
      <c r="J3" s="235"/>
      <c r="K3" s="236"/>
    </row>
    <row r="4" spans="1:11" ht="23.25" customHeight="1">
      <c r="A4" s="237" t="s">
        <v>179</v>
      </c>
      <c r="B4" s="238"/>
      <c r="C4" s="238"/>
      <c r="D4" s="238"/>
      <c r="E4" s="238"/>
      <c r="F4" s="238"/>
      <c r="G4" s="238"/>
      <c r="H4" s="239"/>
      <c r="I4" s="112" t="s">
        <v>181</v>
      </c>
      <c r="J4" s="114" t="s">
        <v>182</v>
      </c>
      <c r="K4" s="114" t="s">
        <v>183</v>
      </c>
    </row>
    <row r="5" spans="1:11" ht="12.75">
      <c r="A5" s="266">
        <v>1</v>
      </c>
      <c r="B5" s="266"/>
      <c r="C5" s="266"/>
      <c r="D5" s="266"/>
      <c r="E5" s="266"/>
      <c r="F5" s="266"/>
      <c r="G5" s="266"/>
      <c r="H5" s="266"/>
      <c r="I5" s="121">
        <v>2</v>
      </c>
      <c r="J5" s="122" t="s">
        <v>54</v>
      </c>
      <c r="K5" s="122" t="s">
        <v>55</v>
      </c>
    </row>
    <row r="6" spans="1:11" ht="12.75" customHeight="1">
      <c r="A6" s="215" t="s">
        <v>248</v>
      </c>
      <c r="B6" s="216"/>
      <c r="C6" s="216"/>
      <c r="D6" s="216"/>
      <c r="E6" s="216"/>
      <c r="F6" s="216"/>
      <c r="G6" s="216"/>
      <c r="H6" s="216"/>
      <c r="I6" s="263"/>
      <c r="J6" s="263"/>
      <c r="K6" s="264"/>
    </row>
    <row r="7" spans="1:11" ht="12.75" customHeight="1">
      <c r="A7" s="200" t="s">
        <v>261</v>
      </c>
      <c r="B7" s="201"/>
      <c r="C7" s="201"/>
      <c r="D7" s="201"/>
      <c r="E7" s="201"/>
      <c r="F7" s="201"/>
      <c r="G7" s="201"/>
      <c r="H7" s="201"/>
      <c r="I7" s="1">
        <v>1</v>
      </c>
      <c r="J7" s="7">
        <v>-137972068</v>
      </c>
      <c r="K7" s="6">
        <v>111544593</v>
      </c>
    </row>
    <row r="8" spans="1:11" ht="12.75" customHeight="1">
      <c r="A8" s="200" t="s">
        <v>249</v>
      </c>
      <c r="B8" s="201"/>
      <c r="C8" s="201"/>
      <c r="D8" s="201"/>
      <c r="E8" s="201"/>
      <c r="F8" s="201"/>
      <c r="G8" s="201"/>
      <c r="H8" s="201"/>
      <c r="I8" s="1">
        <v>2</v>
      </c>
      <c r="J8" s="7">
        <v>73927185</v>
      </c>
      <c r="K8" s="7">
        <v>62470961</v>
      </c>
    </row>
    <row r="9" spans="1:11" ht="12.75" customHeight="1">
      <c r="A9" s="200" t="s">
        <v>250</v>
      </c>
      <c r="B9" s="201"/>
      <c r="C9" s="201"/>
      <c r="D9" s="201"/>
      <c r="E9" s="201"/>
      <c r="F9" s="201"/>
      <c r="G9" s="201"/>
      <c r="H9" s="201"/>
      <c r="I9" s="1">
        <v>3</v>
      </c>
      <c r="J9" s="7">
        <v>36356950</v>
      </c>
      <c r="K9" s="7">
        <v>2971266</v>
      </c>
    </row>
    <row r="10" spans="1:11" ht="12.75" customHeight="1">
      <c r="A10" s="200" t="s">
        <v>251</v>
      </c>
      <c r="B10" s="201"/>
      <c r="C10" s="201"/>
      <c r="D10" s="201"/>
      <c r="E10" s="201"/>
      <c r="F10" s="201"/>
      <c r="G10" s="201"/>
      <c r="H10" s="201"/>
      <c r="I10" s="1">
        <v>4</v>
      </c>
      <c r="J10" s="7"/>
      <c r="K10" s="7">
        <v>19405132</v>
      </c>
    </row>
    <row r="11" spans="1:11" ht="12.75" customHeight="1">
      <c r="A11" s="200" t="s">
        <v>252</v>
      </c>
      <c r="B11" s="201"/>
      <c r="C11" s="201"/>
      <c r="D11" s="201"/>
      <c r="E11" s="201"/>
      <c r="F11" s="201"/>
      <c r="G11" s="201"/>
      <c r="H11" s="201"/>
      <c r="I11" s="1">
        <v>5</v>
      </c>
      <c r="J11" s="7">
        <v>3378447</v>
      </c>
      <c r="K11" s="7"/>
    </row>
    <row r="12" spans="1:11" ht="12.75" customHeight="1">
      <c r="A12" s="200" t="s">
        <v>253</v>
      </c>
      <c r="B12" s="201"/>
      <c r="C12" s="201"/>
      <c r="D12" s="201"/>
      <c r="E12" s="201"/>
      <c r="F12" s="201"/>
      <c r="G12" s="201"/>
      <c r="H12" s="201"/>
      <c r="I12" s="1">
        <v>6</v>
      </c>
      <c r="J12" s="7">
        <v>148585015</v>
      </c>
      <c r="K12" s="7"/>
    </row>
    <row r="13" spans="1:11" ht="12.75" customHeight="1">
      <c r="A13" s="203" t="s">
        <v>254</v>
      </c>
      <c r="B13" s="204"/>
      <c r="C13" s="204"/>
      <c r="D13" s="204"/>
      <c r="E13" s="204"/>
      <c r="F13" s="204"/>
      <c r="G13" s="204"/>
      <c r="H13" s="204"/>
      <c r="I13" s="1">
        <v>7</v>
      </c>
      <c r="J13" s="45">
        <f>SUM(J7:J12)</f>
        <v>124275529</v>
      </c>
      <c r="K13" s="43">
        <f>SUM(K7:K12)</f>
        <v>196391952</v>
      </c>
    </row>
    <row r="14" spans="1:11" ht="12.75" customHeight="1">
      <c r="A14" s="200" t="s">
        <v>255</v>
      </c>
      <c r="B14" s="201"/>
      <c r="C14" s="201"/>
      <c r="D14" s="201"/>
      <c r="E14" s="201"/>
      <c r="F14" s="201"/>
      <c r="G14" s="201"/>
      <c r="H14" s="201"/>
      <c r="I14" s="1">
        <v>8</v>
      </c>
      <c r="J14" s="5"/>
      <c r="K14" s="7"/>
    </row>
    <row r="15" spans="1:11" ht="12.75" customHeight="1">
      <c r="A15" s="200" t="s">
        <v>256</v>
      </c>
      <c r="B15" s="201"/>
      <c r="C15" s="201"/>
      <c r="D15" s="201"/>
      <c r="E15" s="201"/>
      <c r="F15" s="201"/>
      <c r="G15" s="201"/>
      <c r="H15" s="201"/>
      <c r="I15" s="1">
        <v>9</v>
      </c>
      <c r="J15" s="7">
        <v>6156840</v>
      </c>
      <c r="K15" s="7"/>
    </row>
    <row r="16" spans="1:11" ht="12.75" customHeight="1">
      <c r="A16" s="200" t="s">
        <v>257</v>
      </c>
      <c r="B16" s="201"/>
      <c r="C16" s="201"/>
      <c r="D16" s="201"/>
      <c r="E16" s="201"/>
      <c r="F16" s="201"/>
      <c r="G16" s="201"/>
      <c r="H16" s="201"/>
      <c r="I16" s="1">
        <v>10</v>
      </c>
      <c r="J16" s="5"/>
      <c r="K16" s="7">
        <v>32410</v>
      </c>
    </row>
    <row r="17" spans="1:11" ht="12.75" customHeight="1">
      <c r="A17" s="200" t="s">
        <v>258</v>
      </c>
      <c r="B17" s="201"/>
      <c r="C17" s="201"/>
      <c r="D17" s="201"/>
      <c r="E17" s="201"/>
      <c r="F17" s="201"/>
      <c r="G17" s="201"/>
      <c r="H17" s="201"/>
      <c r="I17" s="1">
        <v>11</v>
      </c>
      <c r="J17" s="5"/>
      <c r="K17" s="7">
        <v>7967560</v>
      </c>
    </row>
    <row r="18" spans="1:11" ht="12.75" customHeight="1">
      <c r="A18" s="203" t="s">
        <v>259</v>
      </c>
      <c r="B18" s="204"/>
      <c r="C18" s="204"/>
      <c r="D18" s="204"/>
      <c r="E18" s="204"/>
      <c r="F18" s="204"/>
      <c r="G18" s="204"/>
      <c r="H18" s="204"/>
      <c r="I18" s="1">
        <v>12</v>
      </c>
      <c r="J18" s="45">
        <f>SUM(J14:J17)</f>
        <v>6156840</v>
      </c>
      <c r="K18" s="43">
        <f>SUM(K14:K17)</f>
        <v>7999970</v>
      </c>
    </row>
    <row r="19" spans="1:11" ht="12.75" customHeight="1">
      <c r="A19" s="203" t="s">
        <v>260</v>
      </c>
      <c r="B19" s="204"/>
      <c r="C19" s="204"/>
      <c r="D19" s="204"/>
      <c r="E19" s="204"/>
      <c r="F19" s="204"/>
      <c r="G19" s="204"/>
      <c r="H19" s="204"/>
      <c r="I19" s="1">
        <v>13</v>
      </c>
      <c r="J19" s="45">
        <f>IF(J13&gt;J18,J13-J18,0)</f>
        <v>118118689</v>
      </c>
      <c r="K19" s="43">
        <f>IF(K13&gt;K18,K13-K18,0)</f>
        <v>188391982</v>
      </c>
    </row>
    <row r="20" spans="1:11" ht="12.75" customHeight="1">
      <c r="A20" s="203" t="s">
        <v>262</v>
      </c>
      <c r="B20" s="204"/>
      <c r="C20" s="204"/>
      <c r="D20" s="204"/>
      <c r="E20" s="204"/>
      <c r="F20" s="204"/>
      <c r="G20" s="204"/>
      <c r="H20" s="204"/>
      <c r="I20" s="1">
        <v>14</v>
      </c>
      <c r="J20" s="45">
        <f>IF(J18&gt;J13,J18-J13,0)</f>
        <v>0</v>
      </c>
      <c r="K20" s="43">
        <f>IF(K18&gt;K13,K18-K13,0)</f>
        <v>0</v>
      </c>
    </row>
    <row r="21" spans="1:11" ht="12.75">
      <c r="A21" s="215" t="s">
        <v>263</v>
      </c>
      <c r="B21" s="216"/>
      <c r="C21" s="216"/>
      <c r="D21" s="216"/>
      <c r="E21" s="216"/>
      <c r="F21" s="216"/>
      <c r="G21" s="216"/>
      <c r="H21" s="216"/>
      <c r="I21" s="261"/>
      <c r="J21" s="261"/>
      <c r="K21" s="262"/>
    </row>
    <row r="22" spans="1:11" ht="12.75" customHeight="1">
      <c r="A22" s="200" t="s">
        <v>264</v>
      </c>
      <c r="B22" s="201"/>
      <c r="C22" s="201"/>
      <c r="D22" s="201"/>
      <c r="E22" s="201"/>
      <c r="F22" s="201"/>
      <c r="G22" s="201"/>
      <c r="H22" s="201"/>
      <c r="I22" s="1">
        <v>15</v>
      </c>
      <c r="J22" s="5"/>
      <c r="K22" s="7"/>
    </row>
    <row r="23" spans="1:11" ht="12.75" customHeight="1">
      <c r="A23" s="200" t="s">
        <v>265</v>
      </c>
      <c r="B23" s="201"/>
      <c r="C23" s="201"/>
      <c r="D23" s="201"/>
      <c r="E23" s="201"/>
      <c r="F23" s="201"/>
      <c r="G23" s="201"/>
      <c r="H23" s="201"/>
      <c r="I23" s="1">
        <v>16</v>
      </c>
      <c r="J23" s="5"/>
      <c r="K23" s="7"/>
    </row>
    <row r="24" spans="1:11" ht="12.75" customHeight="1">
      <c r="A24" s="200" t="s">
        <v>266</v>
      </c>
      <c r="B24" s="201"/>
      <c r="C24" s="201"/>
      <c r="D24" s="201"/>
      <c r="E24" s="201"/>
      <c r="F24" s="201"/>
      <c r="G24" s="201"/>
      <c r="H24" s="201"/>
      <c r="I24" s="1">
        <v>17</v>
      </c>
      <c r="J24" s="5"/>
      <c r="K24" s="7">
        <v>174773</v>
      </c>
    </row>
    <row r="25" spans="1:11" ht="12.75" customHeight="1">
      <c r="A25" s="200" t="s">
        <v>267</v>
      </c>
      <c r="B25" s="201"/>
      <c r="C25" s="201"/>
      <c r="D25" s="201"/>
      <c r="E25" s="201"/>
      <c r="F25" s="201"/>
      <c r="G25" s="201"/>
      <c r="H25" s="201"/>
      <c r="I25" s="1">
        <v>18</v>
      </c>
      <c r="J25" s="5"/>
      <c r="K25" s="7"/>
    </row>
    <row r="26" spans="1:11" ht="12.75" customHeight="1">
      <c r="A26" s="200" t="s">
        <v>268</v>
      </c>
      <c r="B26" s="201"/>
      <c r="C26" s="201"/>
      <c r="D26" s="201"/>
      <c r="E26" s="201"/>
      <c r="F26" s="201"/>
      <c r="G26" s="201"/>
      <c r="H26" s="201"/>
      <c r="I26" s="1">
        <v>19</v>
      </c>
      <c r="J26" s="7">
        <v>38006805</v>
      </c>
      <c r="K26" s="7">
        <v>48045660</v>
      </c>
    </row>
    <row r="27" spans="1:11" ht="12.75" customHeight="1">
      <c r="A27" s="203" t="s">
        <v>269</v>
      </c>
      <c r="B27" s="204"/>
      <c r="C27" s="204"/>
      <c r="D27" s="204"/>
      <c r="E27" s="204"/>
      <c r="F27" s="204"/>
      <c r="G27" s="204"/>
      <c r="H27" s="204"/>
      <c r="I27" s="1">
        <v>20</v>
      </c>
      <c r="J27" s="45">
        <f>SUM(J22:J26)</f>
        <v>38006805</v>
      </c>
      <c r="K27" s="43">
        <f>SUM(K22:K26)</f>
        <v>48220433</v>
      </c>
    </row>
    <row r="28" spans="1:11" ht="12.75" customHeight="1">
      <c r="A28" s="200" t="s">
        <v>270</v>
      </c>
      <c r="B28" s="201"/>
      <c r="C28" s="201"/>
      <c r="D28" s="201"/>
      <c r="E28" s="201"/>
      <c r="F28" s="201"/>
      <c r="G28" s="201"/>
      <c r="H28" s="201"/>
      <c r="I28" s="1">
        <v>21</v>
      </c>
      <c r="J28" s="7">
        <v>38021616</v>
      </c>
      <c r="K28" s="7">
        <v>506452561</v>
      </c>
    </row>
    <row r="29" spans="1:11" ht="12.75" customHeight="1">
      <c r="A29" s="200" t="s">
        <v>271</v>
      </c>
      <c r="B29" s="201"/>
      <c r="C29" s="201"/>
      <c r="D29" s="201"/>
      <c r="E29" s="201"/>
      <c r="F29" s="201"/>
      <c r="G29" s="201"/>
      <c r="H29" s="201"/>
      <c r="I29" s="1">
        <v>22</v>
      </c>
      <c r="J29" s="7"/>
      <c r="K29" s="7"/>
    </row>
    <row r="30" spans="1:11" ht="12.75" customHeight="1">
      <c r="A30" s="200" t="s">
        <v>272</v>
      </c>
      <c r="B30" s="201"/>
      <c r="C30" s="201"/>
      <c r="D30" s="201"/>
      <c r="E30" s="201"/>
      <c r="F30" s="201"/>
      <c r="G30" s="201"/>
      <c r="H30" s="201"/>
      <c r="I30" s="1">
        <v>23</v>
      </c>
      <c r="J30" s="7">
        <v>157925621</v>
      </c>
      <c r="K30" s="7"/>
    </row>
    <row r="31" spans="1:11" ht="12.75" customHeight="1">
      <c r="A31" s="203" t="s">
        <v>273</v>
      </c>
      <c r="B31" s="204"/>
      <c r="C31" s="204"/>
      <c r="D31" s="204"/>
      <c r="E31" s="204"/>
      <c r="F31" s="204"/>
      <c r="G31" s="204"/>
      <c r="H31" s="204"/>
      <c r="I31" s="1">
        <v>24</v>
      </c>
      <c r="J31" s="45">
        <f>SUM(J28:J30)</f>
        <v>195947237</v>
      </c>
      <c r="K31" s="43">
        <f>SUM(K28:K30)</f>
        <v>506452561</v>
      </c>
    </row>
    <row r="32" spans="1:11" ht="12.75" customHeight="1">
      <c r="A32" s="203" t="s">
        <v>274</v>
      </c>
      <c r="B32" s="204"/>
      <c r="C32" s="204"/>
      <c r="D32" s="204"/>
      <c r="E32" s="204"/>
      <c r="F32" s="204"/>
      <c r="G32" s="204"/>
      <c r="H32" s="204"/>
      <c r="I32" s="1">
        <v>25</v>
      </c>
      <c r="J32" s="45">
        <f>IF(J27&gt;J31,J27-J31,0)</f>
        <v>0</v>
      </c>
      <c r="K32" s="43">
        <f>IF(K27&gt;K31,K27-K31,0)</f>
        <v>0</v>
      </c>
    </row>
    <row r="33" spans="1:11" ht="12.75" customHeight="1">
      <c r="A33" s="203" t="s">
        <v>275</v>
      </c>
      <c r="B33" s="204"/>
      <c r="C33" s="204"/>
      <c r="D33" s="204"/>
      <c r="E33" s="204"/>
      <c r="F33" s="204"/>
      <c r="G33" s="204"/>
      <c r="H33" s="204"/>
      <c r="I33" s="1">
        <v>26</v>
      </c>
      <c r="J33" s="45">
        <f>IF(J31&gt;J27,J31-J27,0)</f>
        <v>157940432</v>
      </c>
      <c r="K33" s="43">
        <f>IF(K31&gt;K27,K31-K27,0)</f>
        <v>458232128</v>
      </c>
    </row>
    <row r="34" spans="1:11" ht="12.75">
      <c r="A34" s="215" t="s">
        <v>276</v>
      </c>
      <c r="B34" s="216"/>
      <c r="C34" s="216"/>
      <c r="D34" s="216"/>
      <c r="E34" s="216"/>
      <c r="F34" s="216"/>
      <c r="G34" s="216"/>
      <c r="H34" s="216"/>
      <c r="I34" s="261"/>
      <c r="J34" s="261"/>
      <c r="K34" s="262"/>
    </row>
    <row r="35" spans="1:11" ht="12.75" customHeight="1">
      <c r="A35" s="200" t="s">
        <v>294</v>
      </c>
      <c r="B35" s="201"/>
      <c r="C35" s="201"/>
      <c r="D35" s="201"/>
      <c r="E35" s="201"/>
      <c r="F35" s="201"/>
      <c r="G35" s="201"/>
      <c r="H35" s="201"/>
      <c r="I35" s="1">
        <v>27</v>
      </c>
      <c r="J35" s="5"/>
      <c r="K35" s="7">
        <v>741657528</v>
      </c>
    </row>
    <row r="36" spans="1:11" ht="12.75" customHeight="1">
      <c r="A36" s="200" t="s">
        <v>277</v>
      </c>
      <c r="B36" s="201"/>
      <c r="C36" s="201"/>
      <c r="D36" s="201"/>
      <c r="E36" s="201"/>
      <c r="F36" s="201"/>
      <c r="G36" s="201"/>
      <c r="H36" s="201"/>
      <c r="I36" s="1">
        <v>28</v>
      </c>
      <c r="J36" s="7">
        <v>224765280</v>
      </c>
      <c r="K36" s="7">
        <v>993923849</v>
      </c>
    </row>
    <row r="37" spans="1:11" ht="12.75" customHeight="1">
      <c r="A37" s="200" t="s">
        <v>278</v>
      </c>
      <c r="B37" s="201"/>
      <c r="C37" s="201"/>
      <c r="D37" s="201"/>
      <c r="E37" s="201"/>
      <c r="F37" s="201"/>
      <c r="G37" s="201"/>
      <c r="H37" s="201"/>
      <c r="I37" s="1">
        <v>29</v>
      </c>
      <c r="J37" s="5"/>
      <c r="K37" s="7"/>
    </row>
    <row r="38" spans="1:11" ht="12.75" customHeight="1">
      <c r="A38" s="203" t="s">
        <v>279</v>
      </c>
      <c r="B38" s="204"/>
      <c r="C38" s="204"/>
      <c r="D38" s="204"/>
      <c r="E38" s="204"/>
      <c r="F38" s="204"/>
      <c r="G38" s="204"/>
      <c r="H38" s="204"/>
      <c r="I38" s="1">
        <v>30</v>
      </c>
      <c r="J38" s="45">
        <f>SUM(J35:J37)</f>
        <v>224765280</v>
      </c>
      <c r="K38" s="43">
        <f>SUM(K35:K37)</f>
        <v>1735581377</v>
      </c>
    </row>
    <row r="39" spans="1:11" ht="12.75" customHeight="1">
      <c r="A39" s="200" t="s">
        <v>280</v>
      </c>
      <c r="B39" s="201"/>
      <c r="C39" s="201"/>
      <c r="D39" s="201"/>
      <c r="E39" s="201"/>
      <c r="F39" s="201"/>
      <c r="G39" s="201"/>
      <c r="H39" s="201"/>
      <c r="I39" s="1">
        <v>31</v>
      </c>
      <c r="J39" s="7">
        <v>202324638</v>
      </c>
      <c r="K39" s="7">
        <v>727743141</v>
      </c>
    </row>
    <row r="40" spans="1:11" ht="12.75" customHeight="1">
      <c r="A40" s="200" t="s">
        <v>281</v>
      </c>
      <c r="B40" s="201"/>
      <c r="C40" s="201"/>
      <c r="D40" s="201"/>
      <c r="E40" s="201"/>
      <c r="F40" s="201"/>
      <c r="G40" s="201"/>
      <c r="H40" s="201"/>
      <c r="I40" s="1">
        <v>32</v>
      </c>
      <c r="J40" s="5"/>
      <c r="K40" s="7"/>
    </row>
    <row r="41" spans="1:11" ht="12.75" customHeight="1">
      <c r="A41" s="200" t="s">
        <v>282</v>
      </c>
      <c r="B41" s="201"/>
      <c r="C41" s="201"/>
      <c r="D41" s="201"/>
      <c r="E41" s="201"/>
      <c r="F41" s="201"/>
      <c r="G41" s="201"/>
      <c r="H41" s="201"/>
      <c r="I41" s="1">
        <v>33</v>
      </c>
      <c r="J41" s="5"/>
      <c r="K41" s="7"/>
    </row>
    <row r="42" spans="1:11" ht="12.75" customHeight="1">
      <c r="A42" s="200" t="s">
        <v>283</v>
      </c>
      <c r="B42" s="201"/>
      <c r="C42" s="201"/>
      <c r="D42" s="201"/>
      <c r="E42" s="201"/>
      <c r="F42" s="201"/>
      <c r="G42" s="201"/>
      <c r="H42" s="201"/>
      <c r="I42" s="1">
        <v>34</v>
      </c>
      <c r="J42" s="5"/>
      <c r="K42" s="7"/>
    </row>
    <row r="43" spans="1:11" ht="12.75" customHeight="1">
      <c r="A43" s="200" t="s">
        <v>284</v>
      </c>
      <c r="B43" s="201"/>
      <c r="C43" s="201"/>
      <c r="D43" s="201"/>
      <c r="E43" s="201"/>
      <c r="F43" s="201"/>
      <c r="G43" s="201"/>
      <c r="H43" s="201"/>
      <c r="I43" s="1">
        <v>35</v>
      </c>
      <c r="J43" s="5"/>
      <c r="K43" s="7">
        <v>68303082</v>
      </c>
    </row>
    <row r="44" spans="1:11" ht="12.75" customHeight="1">
      <c r="A44" s="203" t="s">
        <v>285</v>
      </c>
      <c r="B44" s="204"/>
      <c r="C44" s="204"/>
      <c r="D44" s="204"/>
      <c r="E44" s="204"/>
      <c r="F44" s="204"/>
      <c r="G44" s="204"/>
      <c r="H44" s="204"/>
      <c r="I44" s="1">
        <v>36</v>
      </c>
      <c r="J44" s="45">
        <f>SUM(J39:J43)</f>
        <v>202324638</v>
      </c>
      <c r="K44" s="43">
        <f>SUM(K39:K43)</f>
        <v>796046223</v>
      </c>
    </row>
    <row r="45" spans="1:11" ht="12.75" customHeight="1">
      <c r="A45" s="203" t="s">
        <v>286</v>
      </c>
      <c r="B45" s="204"/>
      <c r="C45" s="204"/>
      <c r="D45" s="204"/>
      <c r="E45" s="204"/>
      <c r="F45" s="204"/>
      <c r="G45" s="204"/>
      <c r="H45" s="204"/>
      <c r="I45" s="1">
        <v>37</v>
      </c>
      <c r="J45" s="45">
        <f>IF(J38&gt;J44,J38-J44,0)</f>
        <v>22440642</v>
      </c>
      <c r="K45" s="43">
        <f>IF(K38&gt;K44,K38-K44,0)</f>
        <v>939535154</v>
      </c>
    </row>
    <row r="46" spans="1:11" ht="12.75" customHeight="1">
      <c r="A46" s="203" t="s">
        <v>287</v>
      </c>
      <c r="B46" s="204"/>
      <c r="C46" s="204"/>
      <c r="D46" s="204"/>
      <c r="E46" s="204"/>
      <c r="F46" s="204"/>
      <c r="G46" s="204"/>
      <c r="H46" s="204"/>
      <c r="I46" s="1">
        <v>38</v>
      </c>
      <c r="J46" s="45">
        <f>IF(J44&gt;J38,J44-J38,0)</f>
        <v>0</v>
      </c>
      <c r="K46" s="43">
        <f>IF(K44&gt;K38,K44-K38,0)</f>
        <v>0</v>
      </c>
    </row>
    <row r="47" spans="1:11" ht="12.75" customHeight="1">
      <c r="A47" s="200" t="s">
        <v>288</v>
      </c>
      <c r="B47" s="201"/>
      <c r="C47" s="201"/>
      <c r="D47" s="201"/>
      <c r="E47" s="201"/>
      <c r="F47" s="201"/>
      <c r="G47" s="201"/>
      <c r="H47" s="201"/>
      <c r="I47" s="1">
        <v>39</v>
      </c>
      <c r="J47" s="45">
        <f>IF(J19-J20+J32-J33+J45-J46&gt;0,J19-J20+J32-J33+J45-J46,0)</f>
        <v>0</v>
      </c>
      <c r="K47" s="43">
        <f>IF(K19-K20+K32-K33+K45-K46&gt;0,K19-K20+K32-K33+K45-K46,0)</f>
        <v>669695008</v>
      </c>
    </row>
    <row r="48" spans="1:11" ht="12.75" customHeight="1">
      <c r="A48" s="200" t="s">
        <v>289</v>
      </c>
      <c r="B48" s="201"/>
      <c r="C48" s="201"/>
      <c r="D48" s="201"/>
      <c r="E48" s="201"/>
      <c r="F48" s="201"/>
      <c r="G48" s="201"/>
      <c r="H48" s="201"/>
      <c r="I48" s="1">
        <v>40</v>
      </c>
      <c r="J48" s="45">
        <f>IF(J20-J19+J33-J32+J46-J45&gt;0,J20-J19+J33-J32+J46-J45,0)</f>
        <v>17381101</v>
      </c>
      <c r="K48" s="43">
        <f>IF(K20-K19+K33-K32+K46-K45&gt;0,K20-K19+K33-K32+K46-K45,0)</f>
        <v>0</v>
      </c>
    </row>
    <row r="49" spans="1:11" ht="12.75" customHeight="1">
      <c r="A49" s="200" t="s">
        <v>290</v>
      </c>
      <c r="B49" s="201"/>
      <c r="C49" s="201"/>
      <c r="D49" s="201"/>
      <c r="E49" s="201"/>
      <c r="F49" s="201"/>
      <c r="G49" s="201"/>
      <c r="H49" s="201"/>
      <c r="I49" s="1">
        <v>41</v>
      </c>
      <c r="J49" s="7">
        <v>147786817</v>
      </c>
      <c r="K49" s="7">
        <v>130405716</v>
      </c>
    </row>
    <row r="50" spans="1:11" ht="12.75" customHeight="1">
      <c r="A50" s="200" t="s">
        <v>291</v>
      </c>
      <c r="B50" s="201"/>
      <c r="C50" s="201"/>
      <c r="D50" s="201"/>
      <c r="E50" s="201"/>
      <c r="F50" s="201"/>
      <c r="G50" s="201"/>
      <c r="H50" s="201"/>
      <c r="I50" s="1">
        <v>42</v>
      </c>
      <c r="J50" s="5"/>
      <c r="K50" s="7">
        <f>K47</f>
        <v>669695008</v>
      </c>
    </row>
    <row r="51" spans="1:11" ht="12.75" customHeight="1">
      <c r="A51" s="200" t="s">
        <v>292</v>
      </c>
      <c r="B51" s="201"/>
      <c r="C51" s="201"/>
      <c r="D51" s="201"/>
      <c r="E51" s="201"/>
      <c r="F51" s="201"/>
      <c r="G51" s="201"/>
      <c r="H51" s="201"/>
      <c r="I51" s="1">
        <v>43</v>
      </c>
      <c r="J51" s="5">
        <f>J48</f>
        <v>17381101</v>
      </c>
      <c r="K51" s="7"/>
    </row>
    <row r="52" spans="1:11" ht="12.75" customHeight="1">
      <c r="A52" s="206" t="s">
        <v>293</v>
      </c>
      <c r="B52" s="207"/>
      <c r="C52" s="207"/>
      <c r="D52" s="207"/>
      <c r="E52" s="207"/>
      <c r="F52" s="207"/>
      <c r="G52" s="207"/>
      <c r="H52" s="207"/>
      <c r="I52" s="4">
        <v>44</v>
      </c>
      <c r="J52" s="46">
        <f>J49+J50-J51</f>
        <v>130405716</v>
      </c>
      <c r="K52" s="44">
        <f>K49+K50-K51</f>
        <v>800100724</v>
      </c>
    </row>
    <row r="55" ht="12.75">
      <c r="K55" s="88"/>
    </row>
  </sheetData>
  <sheetProtection/>
  <mergeCells count="52">
    <mergeCell ref="A6:K6"/>
    <mergeCell ref="A3:K3"/>
    <mergeCell ref="A1:K1"/>
    <mergeCell ref="A2:K2"/>
    <mergeCell ref="A4:H4"/>
    <mergeCell ref="A5:H5"/>
    <mergeCell ref="A18:H18"/>
    <mergeCell ref="A7:H7"/>
    <mergeCell ref="A8:H8"/>
    <mergeCell ref="A9:H9"/>
    <mergeCell ref="A10:H10"/>
    <mergeCell ref="A11:H11"/>
    <mergeCell ref="A12:H12"/>
    <mergeCell ref="A13:H13"/>
    <mergeCell ref="A14:H14"/>
    <mergeCell ref="A15:H15"/>
    <mergeCell ref="A16:H16"/>
    <mergeCell ref="A17:H17"/>
    <mergeCell ref="A30:H30"/>
    <mergeCell ref="A19:H19"/>
    <mergeCell ref="A20:H20"/>
    <mergeCell ref="A21:K21"/>
    <mergeCell ref="A22:H22"/>
    <mergeCell ref="A23:H23"/>
    <mergeCell ref="A24:H24"/>
    <mergeCell ref="A25:H25"/>
    <mergeCell ref="A26:H26"/>
    <mergeCell ref="A27:H27"/>
    <mergeCell ref="A28:H28"/>
    <mergeCell ref="A29:H29"/>
    <mergeCell ref="A42:H42"/>
    <mergeCell ref="A31:H31"/>
    <mergeCell ref="A32:H32"/>
    <mergeCell ref="A33:H33"/>
    <mergeCell ref="A34:K34"/>
    <mergeCell ref="A35:H35"/>
    <mergeCell ref="A36:H36"/>
    <mergeCell ref="A37:H37"/>
    <mergeCell ref="A38:H38"/>
    <mergeCell ref="A39:H39"/>
    <mergeCell ref="A40:H40"/>
    <mergeCell ref="A41:H41"/>
    <mergeCell ref="A52:H52"/>
    <mergeCell ref="A48:H48"/>
    <mergeCell ref="A49:H49"/>
    <mergeCell ref="A50:H50"/>
    <mergeCell ref="A51:H51"/>
    <mergeCell ref="A43:H43"/>
    <mergeCell ref="A44:H44"/>
    <mergeCell ref="A45:H45"/>
    <mergeCell ref="A46:H46"/>
    <mergeCell ref="A47:H47"/>
  </mergeCells>
  <dataValidations count="2">
    <dataValidation type="whole" operator="notEqual" allowBlank="1" showInputMessage="1" showErrorMessage="1" errorTitle="Pogrešan unos" error="Mogu se unijeti samo cjelobrojne vrijednosti." sqref="K7:K12">
      <formula1>9999999998</formula1>
    </dataValidation>
    <dataValidation allowBlank="1" sqref="J12:J14 J16:J20 K13:K20 J22:J27 J29:J33 K22:K33 J52 J35 J37:J38 J40:J48 J50 K35:K52"/>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2" r:id="rId1"/>
  <ignoredErrors>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I17" sqref="I17"/>
    </sheetView>
  </sheetViews>
  <sheetFormatPr defaultColWidth="9.140625" defaultRowHeight="12.75"/>
  <cols>
    <col min="1" max="16384" width="9.140625" style="42" customWidth="1"/>
  </cols>
  <sheetData>
    <row r="1" spans="1:11" ht="12.75" customHeight="1">
      <c r="A1" s="265" t="s">
        <v>48</v>
      </c>
      <c r="B1" s="265"/>
      <c r="C1" s="265"/>
      <c r="D1" s="265"/>
      <c r="E1" s="265"/>
      <c r="F1" s="265"/>
      <c r="G1" s="265"/>
      <c r="H1" s="265"/>
      <c r="I1" s="265"/>
      <c r="J1" s="265"/>
      <c r="K1" s="265"/>
    </row>
    <row r="2" spans="1:11" ht="12.75" customHeight="1">
      <c r="A2" s="276" t="s">
        <v>3</v>
      </c>
      <c r="B2" s="276"/>
      <c r="C2" s="276"/>
      <c r="D2" s="276"/>
      <c r="E2" s="276"/>
      <c r="F2" s="276"/>
      <c r="G2" s="276"/>
      <c r="H2" s="276"/>
      <c r="I2" s="276"/>
      <c r="J2" s="276"/>
      <c r="K2" s="276"/>
    </row>
    <row r="3" spans="1:11" ht="12.75">
      <c r="A3" s="275" t="s">
        <v>4</v>
      </c>
      <c r="B3" s="275"/>
      <c r="C3" s="275"/>
      <c r="D3" s="275"/>
      <c r="E3" s="275"/>
      <c r="F3" s="275"/>
      <c r="G3" s="275"/>
      <c r="H3" s="275"/>
      <c r="I3" s="275"/>
      <c r="J3" s="275"/>
      <c r="K3" s="275"/>
    </row>
    <row r="4" spans="1:11" ht="33.75">
      <c r="A4" s="277" t="s">
        <v>16</v>
      </c>
      <c r="B4" s="277"/>
      <c r="C4" s="277"/>
      <c r="D4" s="277"/>
      <c r="E4" s="277"/>
      <c r="F4" s="277"/>
      <c r="G4" s="277"/>
      <c r="H4" s="277"/>
      <c r="I4" s="47" t="s">
        <v>53</v>
      </c>
      <c r="J4" s="48" t="s">
        <v>56</v>
      </c>
      <c r="K4" s="48" t="s">
        <v>57</v>
      </c>
    </row>
    <row r="5" spans="1:11" ht="12.75">
      <c r="A5" s="278">
        <v>1</v>
      </c>
      <c r="B5" s="278"/>
      <c r="C5" s="278"/>
      <c r="D5" s="278"/>
      <c r="E5" s="278"/>
      <c r="F5" s="278"/>
      <c r="G5" s="278"/>
      <c r="H5" s="278"/>
      <c r="I5" s="51">
        <v>2</v>
      </c>
      <c r="J5" s="52" t="s">
        <v>54</v>
      </c>
      <c r="K5" s="52" t="s">
        <v>55</v>
      </c>
    </row>
    <row r="6" spans="1:11" ht="12.75">
      <c r="A6" s="267" t="s">
        <v>35</v>
      </c>
      <c r="B6" s="268"/>
      <c r="C6" s="268"/>
      <c r="D6" s="268"/>
      <c r="E6" s="268"/>
      <c r="F6" s="268"/>
      <c r="G6" s="268"/>
      <c r="H6" s="268"/>
      <c r="I6" s="269"/>
      <c r="J6" s="269"/>
      <c r="K6" s="270"/>
    </row>
    <row r="7" spans="1:11" ht="12.75">
      <c r="A7" s="200" t="s">
        <v>50</v>
      </c>
      <c r="B7" s="201"/>
      <c r="C7" s="201"/>
      <c r="D7" s="201"/>
      <c r="E7" s="201"/>
      <c r="F7" s="201"/>
      <c r="G7" s="201"/>
      <c r="H7" s="201"/>
      <c r="I7" s="1">
        <v>1</v>
      </c>
      <c r="J7" s="5"/>
      <c r="K7" s="7"/>
    </row>
    <row r="8" spans="1:11" ht="12.75">
      <c r="A8" s="200" t="s">
        <v>23</v>
      </c>
      <c r="B8" s="201"/>
      <c r="C8" s="201"/>
      <c r="D8" s="201"/>
      <c r="E8" s="201"/>
      <c r="F8" s="201"/>
      <c r="G8" s="201"/>
      <c r="H8" s="201"/>
      <c r="I8" s="1">
        <v>2</v>
      </c>
      <c r="J8" s="5"/>
      <c r="K8" s="7"/>
    </row>
    <row r="9" spans="1:11" ht="12.75">
      <c r="A9" s="200" t="s">
        <v>24</v>
      </c>
      <c r="B9" s="201"/>
      <c r="C9" s="201"/>
      <c r="D9" s="201"/>
      <c r="E9" s="201"/>
      <c r="F9" s="201"/>
      <c r="G9" s="201"/>
      <c r="H9" s="201"/>
      <c r="I9" s="1">
        <v>3</v>
      </c>
      <c r="J9" s="5"/>
      <c r="K9" s="7"/>
    </row>
    <row r="10" spans="1:11" ht="12.75">
      <c r="A10" s="200" t="s">
        <v>25</v>
      </c>
      <c r="B10" s="201"/>
      <c r="C10" s="201"/>
      <c r="D10" s="201"/>
      <c r="E10" s="201"/>
      <c r="F10" s="201"/>
      <c r="G10" s="201"/>
      <c r="H10" s="201"/>
      <c r="I10" s="1">
        <v>4</v>
      </c>
      <c r="J10" s="5"/>
      <c r="K10" s="7"/>
    </row>
    <row r="11" spans="1:11" ht="12.75">
      <c r="A11" s="200" t="s">
        <v>26</v>
      </c>
      <c r="B11" s="201"/>
      <c r="C11" s="201"/>
      <c r="D11" s="201"/>
      <c r="E11" s="201"/>
      <c r="F11" s="201"/>
      <c r="G11" s="201"/>
      <c r="H11" s="201"/>
      <c r="I11" s="1">
        <v>5</v>
      </c>
      <c r="J11" s="5"/>
      <c r="K11" s="7"/>
    </row>
    <row r="12" spans="1:11" ht="12.75">
      <c r="A12" s="203" t="s">
        <v>49</v>
      </c>
      <c r="B12" s="204"/>
      <c r="C12" s="204"/>
      <c r="D12" s="204"/>
      <c r="E12" s="204"/>
      <c r="F12" s="204"/>
      <c r="G12" s="204"/>
      <c r="H12" s="204"/>
      <c r="I12" s="1">
        <v>6</v>
      </c>
      <c r="J12" s="45"/>
      <c r="K12" s="43"/>
    </row>
    <row r="13" spans="1:11" ht="12.75">
      <c r="A13" s="200" t="s">
        <v>27</v>
      </c>
      <c r="B13" s="201"/>
      <c r="C13" s="201"/>
      <c r="D13" s="201"/>
      <c r="E13" s="201"/>
      <c r="F13" s="201"/>
      <c r="G13" s="201"/>
      <c r="H13" s="201"/>
      <c r="I13" s="1">
        <v>7</v>
      </c>
      <c r="J13" s="5"/>
      <c r="K13" s="7"/>
    </row>
    <row r="14" spans="1:11" ht="12.75">
      <c r="A14" s="200" t="s">
        <v>28</v>
      </c>
      <c r="B14" s="201"/>
      <c r="C14" s="201"/>
      <c r="D14" s="201"/>
      <c r="E14" s="201"/>
      <c r="F14" s="201"/>
      <c r="G14" s="201"/>
      <c r="H14" s="201"/>
      <c r="I14" s="1">
        <v>8</v>
      </c>
      <c r="J14" s="5"/>
      <c r="K14" s="7"/>
    </row>
    <row r="15" spans="1:11" ht="12.75">
      <c r="A15" s="200" t="s">
        <v>29</v>
      </c>
      <c r="B15" s="201"/>
      <c r="C15" s="201"/>
      <c r="D15" s="201"/>
      <c r="E15" s="201"/>
      <c r="F15" s="201"/>
      <c r="G15" s="201"/>
      <c r="H15" s="201"/>
      <c r="I15" s="1">
        <v>9</v>
      </c>
      <c r="J15" s="5"/>
      <c r="K15" s="7"/>
    </row>
    <row r="16" spans="1:11" ht="12.75">
      <c r="A16" s="200" t="s">
        <v>30</v>
      </c>
      <c r="B16" s="201"/>
      <c r="C16" s="201"/>
      <c r="D16" s="201"/>
      <c r="E16" s="201"/>
      <c r="F16" s="201"/>
      <c r="G16" s="201"/>
      <c r="H16" s="201"/>
      <c r="I16" s="1">
        <v>10</v>
      </c>
      <c r="J16" s="5"/>
      <c r="K16" s="7"/>
    </row>
    <row r="17" spans="1:11" ht="12.75">
      <c r="A17" s="200" t="s">
        <v>31</v>
      </c>
      <c r="B17" s="201"/>
      <c r="C17" s="201"/>
      <c r="D17" s="201"/>
      <c r="E17" s="201"/>
      <c r="F17" s="201"/>
      <c r="G17" s="201"/>
      <c r="H17" s="201"/>
      <c r="I17" s="1">
        <v>11</v>
      </c>
      <c r="J17" s="5"/>
      <c r="K17" s="7"/>
    </row>
    <row r="18" spans="1:11" ht="12.75">
      <c r="A18" s="200" t="s">
        <v>32</v>
      </c>
      <c r="B18" s="201"/>
      <c r="C18" s="201"/>
      <c r="D18" s="201"/>
      <c r="E18" s="201"/>
      <c r="F18" s="201"/>
      <c r="G18" s="201"/>
      <c r="H18" s="201"/>
      <c r="I18" s="1">
        <v>12</v>
      </c>
      <c r="J18" s="5"/>
      <c r="K18" s="7"/>
    </row>
    <row r="19" spans="1:11" ht="12.75">
      <c r="A19" s="203" t="s">
        <v>13</v>
      </c>
      <c r="B19" s="204"/>
      <c r="C19" s="204"/>
      <c r="D19" s="204"/>
      <c r="E19" s="204"/>
      <c r="F19" s="204"/>
      <c r="G19" s="204"/>
      <c r="H19" s="204"/>
      <c r="I19" s="1">
        <v>13</v>
      </c>
      <c r="J19" s="45"/>
      <c r="K19" s="43"/>
    </row>
    <row r="20" spans="1:11" ht="12.75">
      <c r="A20" s="203" t="s">
        <v>17</v>
      </c>
      <c r="B20" s="271"/>
      <c r="C20" s="271"/>
      <c r="D20" s="271"/>
      <c r="E20" s="271"/>
      <c r="F20" s="271"/>
      <c r="G20" s="271"/>
      <c r="H20" s="272"/>
      <c r="I20" s="1">
        <v>14</v>
      </c>
      <c r="J20" s="45"/>
      <c r="K20" s="43"/>
    </row>
    <row r="21" spans="1:11" ht="12.75">
      <c r="A21" s="226" t="s">
        <v>18</v>
      </c>
      <c r="B21" s="273"/>
      <c r="C21" s="273"/>
      <c r="D21" s="273"/>
      <c r="E21" s="273"/>
      <c r="F21" s="273"/>
      <c r="G21" s="273"/>
      <c r="H21" s="274"/>
      <c r="I21" s="1">
        <v>15</v>
      </c>
      <c r="J21" s="45"/>
      <c r="K21" s="43"/>
    </row>
    <row r="22" spans="1:11" ht="12.75">
      <c r="A22" s="267" t="s">
        <v>36</v>
      </c>
      <c r="B22" s="268"/>
      <c r="C22" s="268"/>
      <c r="D22" s="268"/>
      <c r="E22" s="268"/>
      <c r="F22" s="268"/>
      <c r="G22" s="268"/>
      <c r="H22" s="268"/>
      <c r="I22" s="269"/>
      <c r="J22" s="269"/>
      <c r="K22" s="270"/>
    </row>
    <row r="23" spans="1:11" ht="12.75">
      <c r="A23" s="200" t="s">
        <v>41</v>
      </c>
      <c r="B23" s="201"/>
      <c r="C23" s="201"/>
      <c r="D23" s="201"/>
      <c r="E23" s="201"/>
      <c r="F23" s="201"/>
      <c r="G23" s="201"/>
      <c r="H23" s="201"/>
      <c r="I23" s="1">
        <v>16</v>
      </c>
      <c r="J23" s="5"/>
      <c r="K23" s="7"/>
    </row>
    <row r="24" spans="1:11" ht="12.75">
      <c r="A24" s="200" t="s">
        <v>42</v>
      </c>
      <c r="B24" s="201"/>
      <c r="C24" s="201"/>
      <c r="D24" s="201"/>
      <c r="E24" s="201"/>
      <c r="F24" s="201"/>
      <c r="G24" s="201"/>
      <c r="H24" s="201"/>
      <c r="I24" s="1">
        <v>17</v>
      </c>
      <c r="J24" s="5"/>
      <c r="K24" s="7"/>
    </row>
    <row r="25" spans="1:11" ht="12.75">
      <c r="A25" s="200" t="s">
        <v>58</v>
      </c>
      <c r="B25" s="201"/>
      <c r="C25" s="201"/>
      <c r="D25" s="201"/>
      <c r="E25" s="201"/>
      <c r="F25" s="201"/>
      <c r="G25" s="201"/>
      <c r="H25" s="201"/>
      <c r="I25" s="1">
        <v>18</v>
      </c>
      <c r="J25" s="5"/>
      <c r="K25" s="7"/>
    </row>
    <row r="26" spans="1:11" ht="12.75">
      <c r="A26" s="200" t="s">
        <v>59</v>
      </c>
      <c r="B26" s="201"/>
      <c r="C26" s="201"/>
      <c r="D26" s="201"/>
      <c r="E26" s="201"/>
      <c r="F26" s="201"/>
      <c r="G26" s="201"/>
      <c r="H26" s="201"/>
      <c r="I26" s="1">
        <v>19</v>
      </c>
      <c r="J26" s="5"/>
      <c r="K26" s="7"/>
    </row>
    <row r="27" spans="1:11" ht="12.75">
      <c r="A27" s="200" t="s">
        <v>43</v>
      </c>
      <c r="B27" s="201"/>
      <c r="C27" s="201"/>
      <c r="D27" s="201"/>
      <c r="E27" s="201"/>
      <c r="F27" s="201"/>
      <c r="G27" s="201"/>
      <c r="H27" s="201"/>
      <c r="I27" s="1">
        <v>20</v>
      </c>
      <c r="J27" s="5"/>
      <c r="K27" s="7"/>
    </row>
    <row r="28" spans="1:11" ht="12.75">
      <c r="A28" s="203" t="s">
        <v>22</v>
      </c>
      <c r="B28" s="204"/>
      <c r="C28" s="204"/>
      <c r="D28" s="204"/>
      <c r="E28" s="204"/>
      <c r="F28" s="204"/>
      <c r="G28" s="204"/>
      <c r="H28" s="204"/>
      <c r="I28" s="1">
        <v>21</v>
      </c>
      <c r="J28" s="45"/>
      <c r="K28" s="43"/>
    </row>
    <row r="29" spans="1:11" ht="12.75">
      <c r="A29" s="200" t="s">
        <v>0</v>
      </c>
      <c r="B29" s="201"/>
      <c r="C29" s="201"/>
      <c r="D29" s="201"/>
      <c r="E29" s="201"/>
      <c r="F29" s="201"/>
      <c r="G29" s="201"/>
      <c r="H29" s="201"/>
      <c r="I29" s="1">
        <v>22</v>
      </c>
      <c r="J29" s="5"/>
      <c r="K29" s="7"/>
    </row>
    <row r="30" spans="1:11" ht="12.75">
      <c r="A30" s="200" t="s">
        <v>1</v>
      </c>
      <c r="B30" s="201"/>
      <c r="C30" s="201"/>
      <c r="D30" s="201"/>
      <c r="E30" s="201"/>
      <c r="F30" s="201"/>
      <c r="G30" s="201"/>
      <c r="H30" s="201"/>
      <c r="I30" s="1">
        <v>23</v>
      </c>
      <c r="J30" s="5"/>
      <c r="K30" s="7"/>
    </row>
    <row r="31" spans="1:11" ht="12.75">
      <c r="A31" s="200" t="s">
        <v>2</v>
      </c>
      <c r="B31" s="201"/>
      <c r="C31" s="201"/>
      <c r="D31" s="201"/>
      <c r="E31" s="201"/>
      <c r="F31" s="201"/>
      <c r="G31" s="201"/>
      <c r="H31" s="201"/>
      <c r="I31" s="1">
        <v>24</v>
      </c>
      <c r="J31" s="5"/>
      <c r="K31" s="7"/>
    </row>
    <row r="32" spans="1:11" ht="12.75">
      <c r="A32" s="203" t="s">
        <v>14</v>
      </c>
      <c r="B32" s="204"/>
      <c r="C32" s="204"/>
      <c r="D32" s="204"/>
      <c r="E32" s="204"/>
      <c r="F32" s="204"/>
      <c r="G32" s="204"/>
      <c r="H32" s="204"/>
      <c r="I32" s="1">
        <v>25</v>
      </c>
      <c r="J32" s="45"/>
      <c r="K32" s="43"/>
    </row>
    <row r="33" spans="1:11" ht="12.75">
      <c r="A33" s="203" t="s">
        <v>19</v>
      </c>
      <c r="B33" s="204"/>
      <c r="C33" s="204"/>
      <c r="D33" s="204"/>
      <c r="E33" s="204"/>
      <c r="F33" s="204"/>
      <c r="G33" s="204"/>
      <c r="H33" s="204"/>
      <c r="I33" s="1">
        <v>26</v>
      </c>
      <c r="J33" s="45"/>
      <c r="K33" s="43"/>
    </row>
    <row r="34" spans="1:11" ht="12.75">
      <c r="A34" s="203" t="s">
        <v>20</v>
      </c>
      <c r="B34" s="204"/>
      <c r="C34" s="204"/>
      <c r="D34" s="204"/>
      <c r="E34" s="204"/>
      <c r="F34" s="204"/>
      <c r="G34" s="204"/>
      <c r="H34" s="204"/>
      <c r="I34" s="1">
        <v>27</v>
      </c>
      <c r="J34" s="45"/>
      <c r="K34" s="43"/>
    </row>
    <row r="35" spans="1:11" ht="12.75">
      <c r="A35" s="267" t="s">
        <v>37</v>
      </c>
      <c r="B35" s="268"/>
      <c r="C35" s="268"/>
      <c r="D35" s="268"/>
      <c r="E35" s="268"/>
      <c r="F35" s="268"/>
      <c r="G35" s="268"/>
      <c r="H35" s="268"/>
      <c r="I35" s="269">
        <v>0</v>
      </c>
      <c r="J35" s="269"/>
      <c r="K35" s="270"/>
    </row>
    <row r="36" spans="1:11" ht="12.75">
      <c r="A36" s="200" t="s">
        <v>44</v>
      </c>
      <c r="B36" s="201"/>
      <c r="C36" s="201"/>
      <c r="D36" s="201"/>
      <c r="E36" s="201"/>
      <c r="F36" s="201"/>
      <c r="G36" s="201"/>
      <c r="H36" s="201"/>
      <c r="I36" s="1">
        <v>28</v>
      </c>
      <c r="J36" s="5"/>
      <c r="K36" s="7"/>
    </row>
    <row r="37" spans="1:11" ht="12.75">
      <c r="A37" s="200" t="s">
        <v>6</v>
      </c>
      <c r="B37" s="201"/>
      <c r="C37" s="201"/>
      <c r="D37" s="201"/>
      <c r="E37" s="201"/>
      <c r="F37" s="201"/>
      <c r="G37" s="201"/>
      <c r="H37" s="201"/>
      <c r="I37" s="1">
        <v>29</v>
      </c>
      <c r="J37" s="5"/>
      <c r="K37" s="7"/>
    </row>
    <row r="38" spans="1:11" ht="12.75">
      <c r="A38" s="200" t="s">
        <v>7</v>
      </c>
      <c r="B38" s="201"/>
      <c r="C38" s="201"/>
      <c r="D38" s="201"/>
      <c r="E38" s="201"/>
      <c r="F38" s="201"/>
      <c r="G38" s="201"/>
      <c r="H38" s="201"/>
      <c r="I38" s="1">
        <v>30</v>
      </c>
      <c r="J38" s="5"/>
      <c r="K38" s="7"/>
    </row>
    <row r="39" spans="1:11" ht="12.75">
      <c r="A39" s="203" t="s">
        <v>15</v>
      </c>
      <c r="B39" s="204"/>
      <c r="C39" s="204"/>
      <c r="D39" s="204"/>
      <c r="E39" s="204"/>
      <c r="F39" s="204"/>
      <c r="G39" s="204"/>
      <c r="H39" s="204"/>
      <c r="I39" s="1">
        <v>31</v>
      </c>
      <c r="J39" s="45"/>
      <c r="K39" s="43"/>
    </row>
    <row r="40" spans="1:11" ht="12.75">
      <c r="A40" s="200" t="s">
        <v>8</v>
      </c>
      <c r="B40" s="201"/>
      <c r="C40" s="201"/>
      <c r="D40" s="201"/>
      <c r="E40" s="201"/>
      <c r="F40" s="201"/>
      <c r="G40" s="201"/>
      <c r="H40" s="201"/>
      <c r="I40" s="1">
        <v>32</v>
      </c>
      <c r="J40" s="5"/>
      <c r="K40" s="7"/>
    </row>
    <row r="41" spans="1:11" ht="12.75">
      <c r="A41" s="200" t="s">
        <v>9</v>
      </c>
      <c r="B41" s="201"/>
      <c r="C41" s="201"/>
      <c r="D41" s="201"/>
      <c r="E41" s="201"/>
      <c r="F41" s="201"/>
      <c r="G41" s="201"/>
      <c r="H41" s="201"/>
      <c r="I41" s="1">
        <v>33</v>
      </c>
      <c r="J41" s="5"/>
      <c r="K41" s="7"/>
    </row>
    <row r="42" spans="1:11" ht="12.75">
      <c r="A42" s="200" t="s">
        <v>10</v>
      </c>
      <c r="B42" s="201"/>
      <c r="C42" s="201"/>
      <c r="D42" s="201"/>
      <c r="E42" s="201"/>
      <c r="F42" s="201"/>
      <c r="G42" s="201"/>
      <c r="H42" s="201"/>
      <c r="I42" s="1">
        <v>34</v>
      </c>
      <c r="J42" s="5"/>
      <c r="K42" s="7"/>
    </row>
    <row r="43" spans="1:11" ht="12.75">
      <c r="A43" s="200" t="s">
        <v>11</v>
      </c>
      <c r="B43" s="201"/>
      <c r="C43" s="201"/>
      <c r="D43" s="201"/>
      <c r="E43" s="201"/>
      <c r="F43" s="201"/>
      <c r="G43" s="201"/>
      <c r="H43" s="201"/>
      <c r="I43" s="1">
        <v>35</v>
      </c>
      <c r="J43" s="5"/>
      <c r="K43" s="7"/>
    </row>
    <row r="44" spans="1:11" ht="12.75">
      <c r="A44" s="200" t="s">
        <v>12</v>
      </c>
      <c r="B44" s="201"/>
      <c r="C44" s="201"/>
      <c r="D44" s="201"/>
      <c r="E44" s="201"/>
      <c r="F44" s="201"/>
      <c r="G44" s="201"/>
      <c r="H44" s="201"/>
      <c r="I44" s="1">
        <v>36</v>
      </c>
      <c r="J44" s="5"/>
      <c r="K44" s="7"/>
    </row>
    <row r="45" spans="1:11" ht="12.75">
      <c r="A45" s="203" t="s">
        <v>33</v>
      </c>
      <c r="B45" s="204"/>
      <c r="C45" s="204"/>
      <c r="D45" s="204"/>
      <c r="E45" s="204"/>
      <c r="F45" s="204"/>
      <c r="G45" s="204"/>
      <c r="H45" s="204"/>
      <c r="I45" s="1">
        <v>37</v>
      </c>
      <c r="J45" s="45"/>
      <c r="K45" s="43"/>
    </row>
    <row r="46" spans="1:11" ht="12.75">
      <c r="A46" s="203" t="s">
        <v>39</v>
      </c>
      <c r="B46" s="204"/>
      <c r="C46" s="204"/>
      <c r="D46" s="204"/>
      <c r="E46" s="204"/>
      <c r="F46" s="204"/>
      <c r="G46" s="204"/>
      <c r="H46" s="204"/>
      <c r="I46" s="1">
        <v>38</v>
      </c>
      <c r="J46" s="45"/>
      <c r="K46" s="43"/>
    </row>
    <row r="47" spans="1:11" ht="12.75">
      <c r="A47" s="203" t="s">
        <v>40</v>
      </c>
      <c r="B47" s="204"/>
      <c r="C47" s="204"/>
      <c r="D47" s="204"/>
      <c r="E47" s="204"/>
      <c r="F47" s="204"/>
      <c r="G47" s="204"/>
      <c r="H47" s="204"/>
      <c r="I47" s="1">
        <v>39</v>
      </c>
      <c r="J47" s="45"/>
      <c r="K47" s="43"/>
    </row>
    <row r="48" spans="1:11" ht="12.75">
      <c r="A48" s="203" t="s">
        <v>34</v>
      </c>
      <c r="B48" s="204"/>
      <c r="C48" s="204"/>
      <c r="D48" s="204"/>
      <c r="E48" s="204"/>
      <c r="F48" s="204"/>
      <c r="G48" s="204"/>
      <c r="H48" s="204"/>
      <c r="I48" s="1">
        <v>40</v>
      </c>
      <c r="J48" s="45"/>
      <c r="K48" s="43"/>
    </row>
    <row r="49" spans="1:11" ht="12.75">
      <c r="A49" s="203" t="s">
        <v>5</v>
      </c>
      <c r="B49" s="204"/>
      <c r="C49" s="204"/>
      <c r="D49" s="204"/>
      <c r="E49" s="204"/>
      <c r="F49" s="204"/>
      <c r="G49" s="204"/>
      <c r="H49" s="204"/>
      <c r="I49" s="1">
        <v>41</v>
      </c>
      <c r="J49" s="45"/>
      <c r="K49" s="43"/>
    </row>
    <row r="50" spans="1:11" ht="12.75">
      <c r="A50" s="203" t="s">
        <v>38</v>
      </c>
      <c r="B50" s="204"/>
      <c r="C50" s="204"/>
      <c r="D50" s="204"/>
      <c r="E50" s="204"/>
      <c r="F50" s="204"/>
      <c r="G50" s="204"/>
      <c r="H50" s="204"/>
      <c r="I50" s="1">
        <v>42</v>
      </c>
      <c r="J50" s="5"/>
      <c r="K50" s="7"/>
    </row>
    <row r="51" spans="1:11" ht="12.75">
      <c r="A51" s="203" t="s">
        <v>45</v>
      </c>
      <c r="B51" s="204"/>
      <c r="C51" s="204"/>
      <c r="D51" s="204"/>
      <c r="E51" s="204"/>
      <c r="F51" s="204"/>
      <c r="G51" s="204"/>
      <c r="H51" s="204"/>
      <c r="I51" s="1">
        <v>43</v>
      </c>
      <c r="J51" s="5"/>
      <c r="K51" s="7"/>
    </row>
    <row r="52" spans="1:11" ht="12.75">
      <c r="A52" s="203" t="s">
        <v>46</v>
      </c>
      <c r="B52" s="204"/>
      <c r="C52" s="204"/>
      <c r="D52" s="204"/>
      <c r="E52" s="204"/>
      <c r="F52" s="204"/>
      <c r="G52" s="204"/>
      <c r="H52" s="204"/>
      <c r="I52" s="1">
        <v>44</v>
      </c>
      <c r="J52" s="5"/>
      <c r="K52" s="7"/>
    </row>
    <row r="53" spans="1:11" ht="12.75">
      <c r="A53" s="226" t="s">
        <v>47</v>
      </c>
      <c r="B53" s="227"/>
      <c r="C53" s="227"/>
      <c r="D53" s="227"/>
      <c r="E53" s="227"/>
      <c r="F53" s="227"/>
      <c r="G53" s="227"/>
      <c r="H53" s="227"/>
      <c r="I53" s="4">
        <v>45</v>
      </c>
      <c r="J53" s="46"/>
      <c r="K53" s="44"/>
    </row>
    <row r="54" spans="1:11" ht="12.75">
      <c r="A54" s="49"/>
      <c r="B54" s="50"/>
      <c r="C54" s="50"/>
      <c r="D54" s="50"/>
      <c r="E54" s="50"/>
      <c r="F54" s="50"/>
      <c r="G54" s="50"/>
      <c r="H54" s="50"/>
      <c r="I54" s="50"/>
      <c r="J54" s="50"/>
      <c r="K54" s="50"/>
    </row>
  </sheetData>
  <sheetProtection/>
  <mergeCells count="53">
    <mergeCell ref="A15:H15"/>
    <mergeCell ref="A6:K6"/>
    <mergeCell ref="A3:K3"/>
    <mergeCell ref="A1:K1"/>
    <mergeCell ref="A2:K2"/>
    <mergeCell ref="A4:H4"/>
    <mergeCell ref="A5:H5"/>
    <mergeCell ref="A25:H25"/>
    <mergeCell ref="A18:H18"/>
    <mergeCell ref="A7:H7"/>
    <mergeCell ref="A8:H8"/>
    <mergeCell ref="A9:H9"/>
    <mergeCell ref="A10:H10"/>
    <mergeCell ref="A11:H11"/>
    <mergeCell ref="A12:H12"/>
    <mergeCell ref="A13:H13"/>
    <mergeCell ref="A14:H14"/>
    <mergeCell ref="A35:K35"/>
    <mergeCell ref="A16:H16"/>
    <mergeCell ref="A17:H17"/>
    <mergeCell ref="A30:H30"/>
    <mergeCell ref="A19:H19"/>
    <mergeCell ref="A20:H20"/>
    <mergeCell ref="A21:H21"/>
    <mergeCell ref="A22:K22"/>
    <mergeCell ref="A23:H23"/>
    <mergeCell ref="A24:H24"/>
    <mergeCell ref="A41:H41"/>
    <mergeCell ref="A26:H26"/>
    <mergeCell ref="A27:H27"/>
    <mergeCell ref="A28:H28"/>
    <mergeCell ref="A29:H29"/>
    <mergeCell ref="A42:H42"/>
    <mergeCell ref="A31:H31"/>
    <mergeCell ref="A32:H32"/>
    <mergeCell ref="A33:H33"/>
    <mergeCell ref="A34:H34"/>
    <mergeCell ref="A53:H53"/>
    <mergeCell ref="A48:H48"/>
    <mergeCell ref="A49:H49"/>
    <mergeCell ref="A50:H50"/>
    <mergeCell ref="A51:H51"/>
    <mergeCell ref="A36:H36"/>
    <mergeCell ref="A37:H37"/>
    <mergeCell ref="A38:H38"/>
    <mergeCell ref="A39:H39"/>
    <mergeCell ref="A40:H40"/>
    <mergeCell ref="A52:H52"/>
    <mergeCell ref="A43:H43"/>
    <mergeCell ref="A44:H44"/>
    <mergeCell ref="A45:H45"/>
    <mergeCell ref="A46:H46"/>
    <mergeCell ref="A47:H47"/>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L52"/>
  <sheetViews>
    <sheetView view="pageBreakPreview" zoomScale="125" zoomScaleSheetLayoutView="125" zoomScalePageLayoutView="0" workbookViewId="0" topLeftCell="A1">
      <selection activeCell="J23" sqref="J23"/>
    </sheetView>
  </sheetViews>
  <sheetFormatPr defaultColWidth="9.140625" defaultRowHeight="12.75"/>
  <cols>
    <col min="1" max="4" width="9.140625" style="54" customWidth="1"/>
    <col min="5" max="5" width="10.140625" style="54" bestFit="1" customWidth="1"/>
    <col min="6" max="7" width="9.140625" style="54" customWidth="1"/>
    <col min="8" max="8" width="6.140625" style="54" customWidth="1"/>
    <col min="9" max="9" width="9.140625" style="54" customWidth="1"/>
    <col min="10" max="10" width="10.8515625" style="54" bestFit="1" customWidth="1"/>
    <col min="11" max="11" width="10.140625" style="54" customWidth="1"/>
    <col min="12" max="16384" width="9.140625" style="54" customWidth="1"/>
  </cols>
  <sheetData>
    <row r="1" spans="1:12" ht="12.75">
      <c r="A1" s="288" t="s">
        <v>295</v>
      </c>
      <c r="B1" s="289"/>
      <c r="C1" s="289"/>
      <c r="D1" s="289"/>
      <c r="E1" s="289"/>
      <c r="F1" s="289"/>
      <c r="G1" s="289"/>
      <c r="H1" s="289"/>
      <c r="I1" s="289"/>
      <c r="J1" s="289"/>
      <c r="K1" s="290"/>
      <c r="L1" s="53"/>
    </row>
    <row r="2" spans="1:12" ht="15.75">
      <c r="A2" s="93"/>
      <c r="B2" s="94"/>
      <c r="C2" s="279" t="s">
        <v>296</v>
      </c>
      <c r="D2" s="280"/>
      <c r="E2" s="95">
        <v>42736</v>
      </c>
      <c r="F2" s="101" t="s">
        <v>62</v>
      </c>
      <c r="G2" s="281">
        <v>43100</v>
      </c>
      <c r="H2" s="282"/>
      <c r="I2" s="94"/>
      <c r="J2" s="94"/>
      <c r="K2" s="96"/>
      <c r="L2" s="55"/>
    </row>
    <row r="3" spans="1:11" ht="23.25" customHeight="1">
      <c r="A3" s="237" t="s">
        <v>179</v>
      </c>
      <c r="B3" s="238"/>
      <c r="C3" s="238"/>
      <c r="D3" s="238"/>
      <c r="E3" s="238"/>
      <c r="F3" s="238"/>
      <c r="G3" s="238"/>
      <c r="H3" s="239"/>
      <c r="I3" s="112" t="s">
        <v>181</v>
      </c>
      <c r="J3" s="114" t="s">
        <v>182</v>
      </c>
      <c r="K3" s="114" t="s">
        <v>183</v>
      </c>
    </row>
    <row r="4" spans="1:11" ht="12.75">
      <c r="A4" s="283">
        <v>1</v>
      </c>
      <c r="B4" s="283"/>
      <c r="C4" s="283"/>
      <c r="D4" s="283"/>
      <c r="E4" s="283"/>
      <c r="F4" s="283"/>
      <c r="G4" s="283"/>
      <c r="H4" s="283"/>
      <c r="I4" s="123">
        <v>2</v>
      </c>
      <c r="J4" s="124" t="s">
        <v>54</v>
      </c>
      <c r="K4" s="124" t="s">
        <v>55</v>
      </c>
    </row>
    <row r="5" spans="1:11" ht="12.75" customHeight="1">
      <c r="A5" s="200" t="s">
        <v>313</v>
      </c>
      <c r="B5" s="201"/>
      <c r="C5" s="201"/>
      <c r="D5" s="201"/>
      <c r="E5" s="201"/>
      <c r="F5" s="201"/>
      <c r="G5" s="201"/>
      <c r="H5" s="201"/>
      <c r="I5" s="37">
        <v>1</v>
      </c>
      <c r="J5" s="6">
        <f>+'Balance Sheet'!J70</f>
        <v>43650000</v>
      </c>
      <c r="K5" s="6">
        <f>+'Balance Sheet'!K70</f>
        <v>102574420</v>
      </c>
    </row>
    <row r="6" spans="1:11" ht="12.75" customHeight="1">
      <c r="A6" s="200" t="s">
        <v>297</v>
      </c>
      <c r="B6" s="201"/>
      <c r="C6" s="201"/>
      <c r="D6" s="201"/>
      <c r="E6" s="201"/>
      <c r="F6" s="201"/>
      <c r="G6" s="201"/>
      <c r="H6" s="201"/>
      <c r="I6" s="37">
        <v>2</v>
      </c>
      <c r="J6" s="131">
        <f>+'Balance Sheet'!J71</f>
        <v>460005525</v>
      </c>
      <c r="K6" s="131">
        <f>+'Balance Sheet'!K71</f>
        <v>1142742013</v>
      </c>
    </row>
    <row r="7" spans="1:11" ht="12.75" customHeight="1">
      <c r="A7" s="200" t="s">
        <v>298</v>
      </c>
      <c r="B7" s="201"/>
      <c r="C7" s="201"/>
      <c r="D7" s="201"/>
      <c r="E7" s="201"/>
      <c r="F7" s="201"/>
      <c r="G7" s="201"/>
      <c r="H7" s="201"/>
      <c r="I7" s="37">
        <v>3</v>
      </c>
      <c r="J7" s="7">
        <f>+'Balance Sheet'!J72</f>
        <v>371827653</v>
      </c>
      <c r="K7" s="7">
        <f>+'Balance Sheet'!K72</f>
        <v>326304606.834901</v>
      </c>
    </row>
    <row r="8" spans="1:11" ht="12.75" customHeight="1">
      <c r="A8" s="200" t="s">
        <v>299</v>
      </c>
      <c r="B8" s="201"/>
      <c r="C8" s="201"/>
      <c r="D8" s="201"/>
      <c r="E8" s="201"/>
      <c r="F8" s="201"/>
      <c r="G8" s="201"/>
      <c r="H8" s="201"/>
      <c r="I8" s="37">
        <v>4</v>
      </c>
      <c r="J8" s="7">
        <f>+'Balance Sheet'!J79</f>
        <v>20197276</v>
      </c>
      <c r="K8" s="7">
        <f>+'Balance Sheet'!K79</f>
        <v>-94058950</v>
      </c>
    </row>
    <row r="9" spans="1:11" ht="12.75" customHeight="1">
      <c r="A9" s="200" t="s">
        <v>300</v>
      </c>
      <c r="B9" s="201"/>
      <c r="C9" s="201"/>
      <c r="D9" s="201"/>
      <c r="E9" s="201"/>
      <c r="F9" s="201"/>
      <c r="G9" s="201"/>
      <c r="H9" s="201"/>
      <c r="I9" s="37">
        <v>5</v>
      </c>
      <c r="J9" s="7">
        <f>+'Balance Sheet'!J82</f>
        <v>-114256226</v>
      </c>
      <c r="K9" s="7">
        <f>+'Balance Sheet'!K82</f>
        <v>88082625.70257254</v>
      </c>
    </row>
    <row r="10" spans="1:11" ht="12.75" customHeight="1">
      <c r="A10" s="200" t="s">
        <v>301</v>
      </c>
      <c r="B10" s="201"/>
      <c r="C10" s="201"/>
      <c r="D10" s="201"/>
      <c r="E10" s="201"/>
      <c r="F10" s="201"/>
      <c r="G10" s="201"/>
      <c r="H10" s="201"/>
      <c r="I10" s="37">
        <v>6</v>
      </c>
      <c r="J10" s="7"/>
      <c r="K10" s="7"/>
    </row>
    <row r="11" spans="1:11" ht="12.75" customHeight="1">
      <c r="A11" s="200" t="s">
        <v>302</v>
      </c>
      <c r="B11" s="201"/>
      <c r="C11" s="201"/>
      <c r="D11" s="201"/>
      <c r="E11" s="201"/>
      <c r="F11" s="201"/>
      <c r="G11" s="201"/>
      <c r="H11" s="201"/>
      <c r="I11" s="37">
        <v>7</v>
      </c>
      <c r="J11" s="7"/>
      <c r="K11" s="7"/>
    </row>
    <row r="12" spans="1:11" ht="12.75" customHeight="1">
      <c r="A12" s="200" t="s">
        <v>303</v>
      </c>
      <c r="B12" s="201"/>
      <c r="C12" s="201"/>
      <c r="D12" s="201"/>
      <c r="E12" s="201"/>
      <c r="F12" s="201"/>
      <c r="G12" s="201"/>
      <c r="H12" s="201"/>
      <c r="I12" s="37">
        <v>8</v>
      </c>
      <c r="J12" s="7">
        <f>+'Balance Sheet'!J78</f>
        <v>114756</v>
      </c>
      <c r="K12" s="7">
        <f>+'Balance Sheet'!K78</f>
        <v>111690</v>
      </c>
    </row>
    <row r="13" spans="1:11" ht="12.75" customHeight="1">
      <c r="A13" s="200" t="s">
        <v>304</v>
      </c>
      <c r="B13" s="201"/>
      <c r="C13" s="201"/>
      <c r="D13" s="201"/>
      <c r="E13" s="201"/>
      <c r="F13" s="201"/>
      <c r="G13" s="201"/>
      <c r="H13" s="201"/>
      <c r="I13" s="37">
        <v>9</v>
      </c>
      <c r="J13" s="7"/>
      <c r="K13" s="7"/>
    </row>
    <row r="14" spans="1:11" ht="12.75" customHeight="1">
      <c r="A14" s="203" t="s">
        <v>305</v>
      </c>
      <c r="B14" s="204"/>
      <c r="C14" s="204"/>
      <c r="D14" s="204"/>
      <c r="E14" s="204"/>
      <c r="F14" s="204"/>
      <c r="G14" s="204"/>
      <c r="H14" s="204"/>
      <c r="I14" s="37">
        <v>10</v>
      </c>
      <c r="J14" s="117">
        <f>SUM(J5:J13)</f>
        <v>781538984</v>
      </c>
      <c r="K14" s="117">
        <f>SUM(K5:K13)</f>
        <v>1565756405.5374734</v>
      </c>
    </row>
    <row r="15" spans="1:11" ht="12.75" customHeight="1">
      <c r="A15" s="200" t="s">
        <v>306</v>
      </c>
      <c r="B15" s="201"/>
      <c r="C15" s="201"/>
      <c r="D15" s="201"/>
      <c r="E15" s="201"/>
      <c r="F15" s="201"/>
      <c r="G15" s="201"/>
      <c r="H15" s="201"/>
      <c r="I15" s="37">
        <v>11</v>
      </c>
      <c r="J15" s="7"/>
      <c r="K15" s="7"/>
    </row>
    <row r="16" spans="1:11" ht="12.75" customHeight="1">
      <c r="A16" s="200" t="s">
        <v>307</v>
      </c>
      <c r="B16" s="201"/>
      <c r="C16" s="201"/>
      <c r="D16" s="201"/>
      <c r="E16" s="201"/>
      <c r="F16" s="201"/>
      <c r="G16" s="201"/>
      <c r="H16" s="201"/>
      <c r="I16" s="37">
        <v>12</v>
      </c>
      <c r="J16" s="7"/>
      <c r="K16" s="7"/>
    </row>
    <row r="17" spans="1:11" ht="12.75" customHeight="1">
      <c r="A17" s="200" t="s">
        <v>308</v>
      </c>
      <c r="B17" s="201"/>
      <c r="C17" s="201"/>
      <c r="D17" s="201"/>
      <c r="E17" s="201"/>
      <c r="F17" s="201"/>
      <c r="G17" s="201"/>
      <c r="H17" s="201"/>
      <c r="I17" s="37">
        <v>13</v>
      </c>
      <c r="J17" s="7"/>
      <c r="K17" s="7"/>
    </row>
    <row r="18" spans="1:11" ht="12.75" customHeight="1">
      <c r="A18" s="200" t="s">
        <v>309</v>
      </c>
      <c r="B18" s="201"/>
      <c r="C18" s="201"/>
      <c r="D18" s="201"/>
      <c r="E18" s="201"/>
      <c r="F18" s="201"/>
      <c r="G18" s="201"/>
      <c r="H18" s="201"/>
      <c r="I18" s="37">
        <v>14</v>
      </c>
      <c r="J18" s="7"/>
      <c r="K18" s="7"/>
    </row>
    <row r="19" spans="1:11" ht="12.75" customHeight="1">
      <c r="A19" s="200" t="s">
        <v>310</v>
      </c>
      <c r="B19" s="201"/>
      <c r="C19" s="201"/>
      <c r="D19" s="201"/>
      <c r="E19" s="201"/>
      <c r="F19" s="201"/>
      <c r="G19" s="201"/>
      <c r="H19" s="201"/>
      <c r="I19" s="37">
        <v>15</v>
      </c>
      <c r="J19" s="7"/>
      <c r="K19" s="7"/>
    </row>
    <row r="20" spans="1:11" ht="12.75" customHeight="1">
      <c r="A20" s="200" t="s">
        <v>311</v>
      </c>
      <c r="B20" s="201"/>
      <c r="C20" s="201"/>
      <c r="D20" s="201"/>
      <c r="E20" s="201"/>
      <c r="F20" s="201"/>
      <c r="G20" s="201"/>
      <c r="H20" s="201"/>
      <c r="I20" s="37">
        <v>16</v>
      </c>
      <c r="J20" s="7"/>
      <c r="K20" s="7"/>
    </row>
    <row r="21" spans="1:11" ht="12.75" customHeight="1">
      <c r="A21" s="203" t="s">
        <v>312</v>
      </c>
      <c r="B21" s="204"/>
      <c r="C21" s="204"/>
      <c r="D21" s="204"/>
      <c r="E21" s="204"/>
      <c r="F21" s="204"/>
      <c r="G21" s="204"/>
      <c r="H21" s="204"/>
      <c r="I21" s="37">
        <v>17</v>
      </c>
      <c r="J21" s="120">
        <f>SUM(J15:J20)</f>
        <v>0</v>
      </c>
      <c r="K21" s="120">
        <f>SUM(K15:K20)</f>
        <v>0</v>
      </c>
    </row>
    <row r="22" spans="1:11" ht="12.75">
      <c r="A22" s="291"/>
      <c r="B22" s="292"/>
      <c r="C22" s="292"/>
      <c r="D22" s="292"/>
      <c r="E22" s="292"/>
      <c r="F22" s="292"/>
      <c r="G22" s="292"/>
      <c r="H22" s="292"/>
      <c r="I22" s="293"/>
      <c r="J22" s="293"/>
      <c r="K22" s="294"/>
    </row>
    <row r="23" spans="1:11" ht="12.75" customHeight="1">
      <c r="A23" s="284" t="s">
        <v>315</v>
      </c>
      <c r="B23" s="285"/>
      <c r="C23" s="285"/>
      <c r="D23" s="285"/>
      <c r="E23" s="285"/>
      <c r="F23" s="285"/>
      <c r="G23" s="285"/>
      <c r="H23" s="285"/>
      <c r="I23" s="38">
        <v>18</v>
      </c>
      <c r="J23" s="6">
        <v>781538984</v>
      </c>
      <c r="K23" s="6">
        <v>1565756405.5374734</v>
      </c>
    </row>
    <row r="24" spans="1:11" ht="17.25" customHeight="1">
      <c r="A24" s="206" t="s">
        <v>314</v>
      </c>
      <c r="B24" s="207"/>
      <c r="C24" s="207"/>
      <c r="D24" s="207"/>
      <c r="E24" s="207"/>
      <c r="F24" s="207"/>
      <c r="G24" s="207"/>
      <c r="H24" s="207"/>
      <c r="I24" s="39">
        <v>19</v>
      </c>
      <c r="J24" s="120">
        <v>22705000</v>
      </c>
      <c r="K24" s="120">
        <v>0</v>
      </c>
    </row>
    <row r="25" spans="1:11" ht="30" customHeight="1">
      <c r="A25" s="286" t="s">
        <v>316</v>
      </c>
      <c r="B25" s="287"/>
      <c r="C25" s="287"/>
      <c r="D25" s="287"/>
      <c r="E25" s="287"/>
      <c r="F25" s="287"/>
      <c r="G25" s="287"/>
      <c r="H25" s="287"/>
      <c r="I25" s="287"/>
      <c r="J25" s="287"/>
      <c r="K25" s="287"/>
    </row>
    <row r="51" ht="12.75">
      <c r="K51" s="54">
        <v>0</v>
      </c>
    </row>
    <row r="52" ht="12.75">
      <c r="K52" s="54">
        <v>0</v>
      </c>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4:H14"/>
    <mergeCell ref="A13:H13"/>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4" sqref="A4:J10"/>
    </sheetView>
  </sheetViews>
  <sheetFormatPr defaultColWidth="9.140625" defaultRowHeight="12.75"/>
  <sheetData>
    <row r="1" spans="1:10" ht="12.75">
      <c r="A1" s="34"/>
      <c r="B1" s="34"/>
      <c r="C1" s="34"/>
      <c r="D1" s="34"/>
      <c r="E1" s="34"/>
      <c r="F1" s="34"/>
      <c r="G1" s="34"/>
      <c r="H1" s="34"/>
      <c r="I1" s="34"/>
      <c r="J1" s="34"/>
    </row>
    <row r="2" spans="1:10" ht="15.75">
      <c r="A2" s="295" t="s">
        <v>317</v>
      </c>
      <c r="B2" s="295"/>
      <c r="C2" s="295"/>
      <c r="D2" s="295"/>
      <c r="E2" s="295"/>
      <c r="F2" s="295"/>
      <c r="G2" s="295"/>
      <c r="H2" s="295"/>
      <c r="I2" s="295"/>
      <c r="J2" s="295"/>
    </row>
    <row r="3" spans="1:10" ht="12.75">
      <c r="A3" s="34"/>
      <c r="B3" s="34"/>
      <c r="C3" s="34"/>
      <c r="D3" s="34"/>
      <c r="E3" s="34"/>
      <c r="F3" s="34"/>
      <c r="G3" s="34"/>
      <c r="H3" s="34"/>
      <c r="I3" s="34"/>
      <c r="J3" s="34"/>
    </row>
    <row r="4" spans="1:10" ht="12.75" customHeight="1">
      <c r="A4" s="296" t="s">
        <v>318</v>
      </c>
      <c r="B4" s="296"/>
      <c r="C4" s="296"/>
      <c r="D4" s="296"/>
      <c r="E4" s="296"/>
      <c r="F4" s="296"/>
      <c r="G4" s="296"/>
      <c r="H4" s="296"/>
      <c r="I4" s="296"/>
      <c r="J4" s="296"/>
    </row>
    <row r="5" spans="1:10" ht="12.75" customHeight="1">
      <c r="A5" s="296"/>
      <c r="B5" s="296"/>
      <c r="C5" s="296"/>
      <c r="D5" s="296"/>
      <c r="E5" s="296"/>
      <c r="F5" s="296"/>
      <c r="G5" s="296"/>
      <c r="H5" s="296"/>
      <c r="I5" s="296"/>
      <c r="J5" s="296"/>
    </row>
    <row r="6" spans="1:10" ht="12.75" customHeight="1">
      <c r="A6" s="296"/>
      <c r="B6" s="296"/>
      <c r="C6" s="296"/>
      <c r="D6" s="296"/>
      <c r="E6" s="296"/>
      <c r="F6" s="296"/>
      <c r="G6" s="296"/>
      <c r="H6" s="296"/>
      <c r="I6" s="296"/>
      <c r="J6" s="296"/>
    </row>
    <row r="7" spans="1:10" ht="12.75" customHeight="1">
      <c r="A7" s="296"/>
      <c r="B7" s="296"/>
      <c r="C7" s="296"/>
      <c r="D7" s="296"/>
      <c r="E7" s="296"/>
      <c r="F7" s="296"/>
      <c r="G7" s="296"/>
      <c r="H7" s="296"/>
      <c r="I7" s="296"/>
      <c r="J7" s="296"/>
    </row>
    <row r="8" spans="1:10" ht="12.75" customHeight="1">
      <c r="A8" s="296"/>
      <c r="B8" s="296"/>
      <c r="C8" s="296"/>
      <c r="D8" s="296"/>
      <c r="E8" s="296"/>
      <c r="F8" s="296"/>
      <c r="G8" s="296"/>
      <c r="H8" s="296"/>
      <c r="I8" s="296"/>
      <c r="J8" s="296"/>
    </row>
    <row r="9" spans="1:10" ht="12.75" customHeight="1">
      <c r="A9" s="296"/>
      <c r="B9" s="296"/>
      <c r="C9" s="296"/>
      <c r="D9" s="296"/>
      <c r="E9" s="296"/>
      <c r="F9" s="296"/>
      <c r="G9" s="296"/>
      <c r="H9" s="296"/>
      <c r="I9" s="296"/>
      <c r="J9" s="296"/>
    </row>
    <row r="10" spans="1:10" ht="12.75" customHeight="1">
      <c r="A10" s="296"/>
      <c r="B10" s="296"/>
      <c r="C10" s="296"/>
      <c r="D10" s="296"/>
      <c r="E10" s="296"/>
      <c r="F10" s="296"/>
      <c r="G10" s="296"/>
      <c r="H10" s="296"/>
      <c r="I10" s="296"/>
      <c r="J10" s="296"/>
    </row>
    <row r="11" spans="1:10" ht="12.75">
      <c r="A11" s="297"/>
      <c r="B11" s="297"/>
      <c r="C11" s="297"/>
      <c r="D11" s="297"/>
      <c r="E11" s="297"/>
      <c r="F11" s="297"/>
      <c r="G11" s="297"/>
      <c r="H11" s="297"/>
      <c r="I11" s="297"/>
      <c r="J11" s="297"/>
    </row>
    <row r="12" spans="1:10" ht="12.75">
      <c r="A12" s="35"/>
      <c r="B12" s="35"/>
      <c r="C12" s="35"/>
      <c r="D12" s="35"/>
      <c r="E12" s="35"/>
      <c r="F12" s="35"/>
      <c r="G12" s="35"/>
      <c r="H12" s="35"/>
      <c r="I12" s="35"/>
      <c r="J12" s="35"/>
    </row>
    <row r="13" spans="1:10" ht="12.75">
      <c r="A13" s="35"/>
      <c r="B13" s="35"/>
      <c r="C13" s="35"/>
      <c r="D13" s="35"/>
      <c r="E13" s="35"/>
      <c r="F13" s="35"/>
      <c r="G13" s="35"/>
      <c r="H13" s="35"/>
      <c r="I13" s="35"/>
      <c r="J13" s="35"/>
    </row>
    <row r="14" spans="1:10" ht="12.75">
      <c r="A14" s="35"/>
      <c r="B14" s="35"/>
      <c r="C14" s="35"/>
      <c r="D14" s="35"/>
      <c r="E14" s="35"/>
      <c r="F14" s="35"/>
      <c r="G14" s="35"/>
      <c r="H14" s="35"/>
      <c r="I14" s="35"/>
      <c r="J14" s="35"/>
    </row>
    <row r="15" spans="1:10" ht="12.75">
      <c r="A15" s="35"/>
      <c r="B15" s="35"/>
      <c r="C15" s="35"/>
      <c r="D15" s="35"/>
      <c r="E15" s="35"/>
      <c r="F15" s="35"/>
      <c r="G15" s="35"/>
      <c r="H15" s="35"/>
      <c r="I15" s="35"/>
      <c r="J15" s="35"/>
    </row>
    <row r="16" spans="1:10" ht="12.75">
      <c r="A16" s="35"/>
      <c r="B16" s="35"/>
      <c r="C16" s="35"/>
      <c r="D16" s="35"/>
      <c r="E16" s="35"/>
      <c r="F16" s="35"/>
      <c r="G16" s="35"/>
      <c r="H16" s="35"/>
      <c r="I16" s="35"/>
      <c r="J16" s="35"/>
    </row>
    <row r="17" spans="1:10" ht="12.75">
      <c r="A17" s="35"/>
      <c r="B17" s="35"/>
      <c r="C17" s="35"/>
      <c r="D17" s="35"/>
      <c r="E17" s="35"/>
      <c r="F17" s="35"/>
      <c r="G17" s="35"/>
      <c r="H17" s="35"/>
      <c r="I17" s="35"/>
      <c r="J17" s="35"/>
    </row>
    <row r="18" spans="1:10" ht="12.75">
      <c r="A18" s="35"/>
      <c r="B18" s="35"/>
      <c r="C18" s="35"/>
      <c r="D18" s="35"/>
      <c r="E18" s="35"/>
      <c r="F18" s="35"/>
      <c r="G18" s="35"/>
      <c r="H18" s="35"/>
      <c r="I18" s="35"/>
      <c r="J18" s="35"/>
    </row>
    <row r="19" spans="1:10" ht="12.75">
      <c r="A19" s="35"/>
      <c r="B19" s="35"/>
      <c r="C19" s="35"/>
      <c r="D19" s="35"/>
      <c r="E19" s="35"/>
      <c r="F19" s="35"/>
      <c r="G19" s="35"/>
      <c r="H19" s="35"/>
      <c r="I19" s="35"/>
      <c r="J19" s="35"/>
    </row>
    <row r="20" spans="1:10" ht="12.75">
      <c r="A20" s="35"/>
      <c r="B20" s="35"/>
      <c r="C20" s="35"/>
      <c r="D20" s="35"/>
      <c r="E20" s="35"/>
      <c r="F20" s="35"/>
      <c r="G20" s="35"/>
      <c r="H20" s="35"/>
      <c r="I20" s="35"/>
      <c r="J20" s="35"/>
    </row>
    <row r="21" spans="1:10" ht="12.75">
      <c r="A21" s="35"/>
      <c r="B21" s="35"/>
      <c r="C21" s="35"/>
      <c r="D21" s="35"/>
      <c r="E21" s="35"/>
      <c r="F21" s="35"/>
      <c r="G21" s="35"/>
      <c r="H21" s="35"/>
      <c r="I21" s="35"/>
      <c r="J21" s="35"/>
    </row>
    <row r="22" spans="1:10" ht="12.75">
      <c r="A22" s="35"/>
      <c r="B22" s="35"/>
      <c r="C22" s="35"/>
      <c r="D22" s="35"/>
      <c r="E22" s="35"/>
      <c r="F22" s="35"/>
      <c r="G22" s="35"/>
      <c r="H22" s="35"/>
      <c r="I22" s="35"/>
      <c r="J22" s="35"/>
    </row>
    <row r="23" spans="1:10" ht="12.75">
      <c r="A23" s="35"/>
      <c r="B23" s="35"/>
      <c r="C23" s="35"/>
      <c r="D23" s="35"/>
      <c r="E23" s="35"/>
      <c r="F23" s="35"/>
      <c r="G23" s="35"/>
      <c r="H23" s="35"/>
      <c r="I23" s="35"/>
      <c r="J23" s="35"/>
    </row>
    <row r="24" spans="1:10" ht="12.75">
      <c r="A24" s="35"/>
      <c r="B24" s="35"/>
      <c r="C24" s="35"/>
      <c r="D24" s="35"/>
      <c r="E24" s="35"/>
      <c r="F24" s="35"/>
      <c r="G24" s="35"/>
      <c r="H24" s="35"/>
      <c r="I24" s="35"/>
      <c r="J24" s="35"/>
    </row>
    <row r="25" spans="1:10" ht="12.75">
      <c r="A25" s="35"/>
      <c r="B25" s="35"/>
      <c r="C25" s="35"/>
      <c r="D25" s="35"/>
      <c r="E25" s="35"/>
      <c r="F25" s="35"/>
      <c r="G25" s="35"/>
      <c r="H25" s="35"/>
      <c r="I25" s="35"/>
      <c r="J25" s="35"/>
    </row>
    <row r="26" spans="1:10" ht="15">
      <c r="A26" s="35"/>
      <c r="B26" s="35"/>
      <c r="C26" s="35"/>
      <c r="D26" s="35"/>
      <c r="E26" s="35"/>
      <c r="F26" s="35"/>
      <c r="G26" s="35"/>
      <c r="H26" s="35"/>
      <c r="I26" s="36"/>
      <c r="J26" s="35"/>
    </row>
    <row r="27" spans="1:10" ht="12.75">
      <c r="A27" s="35"/>
      <c r="B27" s="35"/>
      <c r="C27" s="35"/>
      <c r="D27" s="35"/>
      <c r="E27" s="35"/>
      <c r="F27" s="35"/>
      <c r="G27" s="35"/>
      <c r="H27" s="35"/>
      <c r="I27" s="35"/>
      <c r="J27" s="35"/>
    </row>
    <row r="28" spans="1:10" ht="12.75">
      <c r="A28" s="35"/>
      <c r="B28" s="35"/>
      <c r="C28" s="35"/>
      <c r="D28" s="35"/>
      <c r="E28" s="35"/>
      <c r="F28" s="35"/>
      <c r="G28" s="35"/>
      <c r="H28" s="35"/>
      <c r="I28" s="35"/>
      <c r="J28" s="35"/>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Damir Veizović - Uprava</cp:lastModifiedBy>
  <cp:lastPrinted>2017-02-17T11:54:27Z</cp:lastPrinted>
  <dcterms:created xsi:type="dcterms:W3CDTF">2008-10-17T11:51:54Z</dcterms:created>
  <dcterms:modified xsi:type="dcterms:W3CDTF">2018-02-27T16:03:19Z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